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hs\shares\DEPARTMENTS\BILLING_MANAGERS\Chargemaster\Price Transparency Files\"/>
    </mc:Choice>
  </mc:AlternateContent>
  <xr:revisionPtr revIDLastSave="0" documentId="8_{B289E78B-AD32-405E-9C86-C486927D10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SCLAIMER STATEMENT" sheetId="2" r:id="rId1"/>
    <sheet name="Shoppable Services" sheetId="1" r:id="rId2"/>
  </sheets>
  <definedNames>
    <definedName name="_xlnm._FilterDatabase" localSheetId="1" hidden="1">'Shoppable Services'!$A$4:$P$330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1" i="1" l="1"/>
  <c r="E263" i="1"/>
  <c r="E273" i="1"/>
  <c r="N310" i="1"/>
  <c r="N42" i="1"/>
  <c r="M42" i="1"/>
  <c r="L42" i="1"/>
  <c r="J42" i="1"/>
  <c r="I42" i="1"/>
  <c r="H42" i="1"/>
  <c r="G42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87" i="1"/>
  <c r="F86" i="1"/>
  <c r="F13" i="1"/>
  <c r="F14" i="1"/>
  <c r="F15" i="1"/>
  <c r="F16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2" i="1"/>
  <c r="F8" i="1"/>
  <c r="F7" i="1"/>
  <c r="F6" i="1"/>
  <c r="O52" i="1" l="1"/>
  <c r="P52" i="1"/>
  <c r="P5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73" i="1"/>
  <c r="N263" i="1"/>
  <c r="N251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50" i="1"/>
  <c r="N49" i="1"/>
  <c r="N48" i="1"/>
  <c r="N47" i="1"/>
  <c r="N46" i="1"/>
  <c r="N39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73" i="1"/>
  <c r="M263" i="1"/>
  <c r="M251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50" i="1"/>
  <c r="M49" i="1"/>
  <c r="M48" i="1"/>
  <c r="M47" i="1"/>
  <c r="M46" i="1"/>
  <c r="M39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P296" i="1" s="1"/>
  <c r="L295" i="1"/>
  <c r="P295" i="1" s="1"/>
  <c r="L294" i="1"/>
  <c r="L293" i="1"/>
  <c r="P293" i="1" s="1"/>
  <c r="L292" i="1"/>
  <c r="P292" i="1" s="1"/>
  <c r="L291" i="1"/>
  <c r="P291" i="1" s="1"/>
  <c r="L290" i="1"/>
  <c r="O290" i="1" s="1"/>
  <c r="L289" i="1"/>
  <c r="P289" i="1" s="1"/>
  <c r="L288" i="1"/>
  <c r="P288" i="1" s="1"/>
  <c r="L287" i="1"/>
  <c r="P287" i="1" s="1"/>
  <c r="L286" i="1"/>
  <c r="P286" i="1" s="1"/>
  <c r="L285" i="1"/>
  <c r="P285" i="1" s="1"/>
  <c r="L284" i="1"/>
  <c r="P284" i="1" s="1"/>
  <c r="L283" i="1"/>
  <c r="P283" i="1" s="1"/>
  <c r="L282" i="1"/>
  <c r="L273" i="1"/>
  <c r="L263" i="1"/>
  <c r="L251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50" i="1"/>
  <c r="L49" i="1"/>
  <c r="L48" i="1"/>
  <c r="L47" i="1"/>
  <c r="L46" i="1"/>
  <c r="L39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4" i="1"/>
  <c r="J273" i="1"/>
  <c r="J263" i="1"/>
  <c r="J251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50" i="1"/>
  <c r="J49" i="1"/>
  <c r="J48" i="1"/>
  <c r="J47" i="1"/>
  <c r="J46" i="1"/>
  <c r="J39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4" i="1"/>
  <c r="I273" i="1"/>
  <c r="I263" i="1"/>
  <c r="I251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50" i="1"/>
  <c r="I49" i="1"/>
  <c r="I48" i="1"/>
  <c r="I47" i="1"/>
  <c r="I46" i="1"/>
  <c r="I39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4" i="1"/>
  <c r="H273" i="1"/>
  <c r="H263" i="1"/>
  <c r="H251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50" i="1"/>
  <c r="H49" i="1"/>
  <c r="H48" i="1"/>
  <c r="H47" i="1"/>
  <c r="H46" i="1"/>
  <c r="H39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4" i="1"/>
  <c r="G273" i="1"/>
  <c r="G263" i="1"/>
  <c r="G251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P175" i="1" s="1"/>
  <c r="G174" i="1"/>
  <c r="G173" i="1"/>
  <c r="P173" i="1" s="1"/>
  <c r="G172" i="1"/>
  <c r="G171" i="1"/>
  <c r="P171" i="1" s="1"/>
  <c r="G170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P104" i="1" s="1"/>
  <c r="G103" i="1"/>
  <c r="P103" i="1" s="1"/>
  <c r="G102" i="1"/>
  <c r="G101" i="1"/>
  <c r="G100" i="1"/>
  <c r="G99" i="1"/>
  <c r="G98" i="1"/>
  <c r="G97" i="1"/>
  <c r="G96" i="1"/>
  <c r="G95" i="1"/>
  <c r="G94" i="1"/>
  <c r="G93" i="1"/>
  <c r="G92" i="1"/>
  <c r="G91" i="1"/>
  <c r="P91" i="1" s="1"/>
  <c r="G90" i="1"/>
  <c r="G89" i="1"/>
  <c r="G88" i="1"/>
  <c r="G87" i="1"/>
  <c r="G86" i="1"/>
  <c r="G50" i="1"/>
  <c r="G49" i="1"/>
  <c r="G48" i="1"/>
  <c r="G47" i="1"/>
  <c r="G46" i="1"/>
  <c r="G39" i="1"/>
  <c r="F273" i="1"/>
  <c r="F263" i="1"/>
  <c r="F251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P152" i="1" l="1"/>
  <c r="O153" i="1"/>
  <c r="O51" i="1"/>
  <c r="O90" i="1"/>
  <c r="O98" i="1"/>
  <c r="O130" i="1"/>
  <c r="O154" i="1"/>
  <c r="O162" i="1"/>
  <c r="O195" i="1"/>
  <c r="O219" i="1"/>
  <c r="O227" i="1"/>
  <c r="O299" i="1"/>
  <c r="O307" i="1"/>
  <c r="P108" i="1"/>
  <c r="P140" i="1"/>
  <c r="P181" i="1"/>
  <c r="P213" i="1"/>
  <c r="P318" i="1"/>
  <c r="O203" i="1"/>
  <c r="P100" i="1"/>
  <c r="P221" i="1"/>
  <c r="P309" i="1"/>
  <c r="O146" i="1"/>
  <c r="P86" i="1"/>
  <c r="P94" i="1"/>
  <c r="P102" i="1"/>
  <c r="P110" i="1"/>
  <c r="P118" i="1"/>
  <c r="P126" i="1"/>
  <c r="P134" i="1"/>
  <c r="P142" i="1"/>
  <c r="P150" i="1"/>
  <c r="P158" i="1"/>
  <c r="P166" i="1"/>
  <c r="P183" i="1"/>
  <c r="P191" i="1"/>
  <c r="P199" i="1"/>
  <c r="P207" i="1"/>
  <c r="P215" i="1"/>
  <c r="P223" i="1"/>
  <c r="P231" i="1"/>
  <c r="P239" i="1"/>
  <c r="P303" i="1"/>
  <c r="P312" i="1"/>
  <c r="P320" i="1"/>
  <c r="P328" i="1"/>
  <c r="P92" i="1"/>
  <c r="P132" i="1"/>
  <c r="P164" i="1"/>
  <c r="P205" i="1"/>
  <c r="P237" i="1"/>
  <c r="O47" i="1"/>
  <c r="O138" i="1"/>
  <c r="O211" i="1"/>
  <c r="P87" i="1"/>
  <c r="P95" i="1"/>
  <c r="P111" i="1"/>
  <c r="P119" i="1"/>
  <c r="P127" i="1"/>
  <c r="P135" i="1"/>
  <c r="P143" i="1"/>
  <c r="P151" i="1"/>
  <c r="P159" i="1"/>
  <c r="P167" i="1"/>
  <c r="P176" i="1"/>
  <c r="P184" i="1"/>
  <c r="P192" i="1"/>
  <c r="P200" i="1"/>
  <c r="P208" i="1"/>
  <c r="P216" i="1"/>
  <c r="P224" i="1"/>
  <c r="P232" i="1"/>
  <c r="P240" i="1"/>
  <c r="P304" i="1"/>
  <c r="P313" i="1"/>
  <c r="P321" i="1"/>
  <c r="P329" i="1"/>
  <c r="P49" i="1"/>
  <c r="P124" i="1"/>
  <c r="P156" i="1"/>
  <c r="P189" i="1"/>
  <c r="P229" i="1"/>
  <c r="P326" i="1"/>
  <c r="O122" i="1"/>
  <c r="O283" i="1"/>
  <c r="P116" i="1"/>
  <c r="P148" i="1"/>
  <c r="P197" i="1"/>
  <c r="P301" i="1"/>
  <c r="O187" i="1"/>
  <c r="O291" i="1"/>
  <c r="P50" i="1"/>
  <c r="P93" i="1"/>
  <c r="P101" i="1"/>
  <c r="P109" i="1"/>
  <c r="P117" i="1"/>
  <c r="P125" i="1"/>
  <c r="P133" i="1"/>
  <c r="P141" i="1"/>
  <c r="P149" i="1"/>
  <c r="P157" i="1"/>
  <c r="P165" i="1"/>
  <c r="P174" i="1"/>
  <c r="P182" i="1"/>
  <c r="P190" i="1"/>
  <c r="P198" i="1"/>
  <c r="P206" i="1"/>
  <c r="P214" i="1"/>
  <c r="P222" i="1"/>
  <c r="P230" i="1"/>
  <c r="P238" i="1"/>
  <c r="P294" i="1"/>
  <c r="P302" i="1"/>
  <c r="P311" i="1"/>
  <c r="P319" i="1"/>
  <c r="P327" i="1"/>
  <c r="P128" i="1"/>
  <c r="P160" i="1"/>
  <c r="P185" i="1"/>
  <c r="P201" i="1"/>
  <c r="P209" i="1"/>
  <c r="P217" i="1"/>
  <c r="P233" i="1"/>
  <c r="P263" i="1"/>
  <c r="P273" i="1"/>
  <c r="P297" i="1"/>
  <c r="P305" i="1"/>
  <c r="P314" i="1"/>
  <c r="P322" i="1"/>
  <c r="P330" i="1"/>
  <c r="P39" i="1"/>
  <c r="P112" i="1"/>
  <c r="P136" i="1"/>
  <c r="P168" i="1"/>
  <c r="P241" i="1"/>
  <c r="O46" i="1"/>
  <c r="O89" i="1"/>
  <c r="O97" i="1"/>
  <c r="O105" i="1"/>
  <c r="O113" i="1"/>
  <c r="O121" i="1"/>
  <c r="O129" i="1"/>
  <c r="O137" i="1"/>
  <c r="O145" i="1"/>
  <c r="O161" i="1"/>
  <c r="O170" i="1"/>
  <c r="O178" i="1"/>
  <c r="O186" i="1"/>
  <c r="O194" i="1"/>
  <c r="O202" i="1"/>
  <c r="O210" i="1"/>
  <c r="O218" i="1"/>
  <c r="O226" i="1"/>
  <c r="O234" i="1"/>
  <c r="O242" i="1"/>
  <c r="O251" i="1"/>
  <c r="O282" i="1"/>
  <c r="O298" i="1"/>
  <c r="O306" i="1"/>
  <c r="O315" i="1"/>
  <c r="O323" i="1"/>
  <c r="P96" i="1"/>
  <c r="P193" i="1"/>
  <c r="P47" i="1"/>
  <c r="P90" i="1"/>
  <c r="P98" i="1"/>
  <c r="P106" i="1"/>
  <c r="P114" i="1"/>
  <c r="P122" i="1"/>
  <c r="P130" i="1"/>
  <c r="P138" i="1"/>
  <c r="P146" i="1"/>
  <c r="P154" i="1"/>
  <c r="P162" i="1"/>
  <c r="P179" i="1"/>
  <c r="P187" i="1"/>
  <c r="P195" i="1"/>
  <c r="P203" i="1"/>
  <c r="P211" i="1"/>
  <c r="P219" i="1"/>
  <c r="P227" i="1"/>
  <c r="P235" i="1"/>
  <c r="P243" i="1"/>
  <c r="P299" i="1"/>
  <c r="P307" i="1"/>
  <c r="P316" i="1"/>
  <c r="P324" i="1"/>
  <c r="O106" i="1"/>
  <c r="O171" i="1"/>
  <c r="O235" i="1"/>
  <c r="O316" i="1"/>
  <c r="P88" i="1"/>
  <c r="P120" i="1"/>
  <c r="P144" i="1"/>
  <c r="P177" i="1"/>
  <c r="P225" i="1"/>
  <c r="P48" i="1"/>
  <c r="P99" i="1"/>
  <c r="P107" i="1"/>
  <c r="P115" i="1"/>
  <c r="P123" i="1"/>
  <c r="P131" i="1"/>
  <c r="P139" i="1"/>
  <c r="P147" i="1"/>
  <c r="P155" i="1"/>
  <c r="P163" i="1"/>
  <c r="P172" i="1"/>
  <c r="P180" i="1"/>
  <c r="P188" i="1"/>
  <c r="P196" i="1"/>
  <c r="P204" i="1"/>
  <c r="P212" i="1"/>
  <c r="P220" i="1"/>
  <c r="P228" i="1"/>
  <c r="P236" i="1"/>
  <c r="P244" i="1"/>
  <c r="P300" i="1"/>
  <c r="P308" i="1"/>
  <c r="P317" i="1"/>
  <c r="P325" i="1"/>
  <c r="O114" i="1"/>
  <c r="O179" i="1"/>
  <c r="O243" i="1"/>
  <c r="O324" i="1"/>
  <c r="P145" i="1"/>
  <c r="P306" i="1"/>
  <c r="O48" i="1"/>
  <c r="O91" i="1"/>
  <c r="O99" i="1"/>
  <c r="O107" i="1"/>
  <c r="O115" i="1"/>
  <c r="O123" i="1"/>
  <c r="O131" i="1"/>
  <c r="O139" i="1"/>
  <c r="O147" i="1"/>
  <c r="O155" i="1"/>
  <c r="O163" i="1"/>
  <c r="O172" i="1"/>
  <c r="O180" i="1"/>
  <c r="O188" i="1"/>
  <c r="O196" i="1"/>
  <c r="O204" i="1"/>
  <c r="O212" i="1"/>
  <c r="O220" i="1"/>
  <c r="O228" i="1"/>
  <c r="O236" i="1"/>
  <c r="O244" i="1"/>
  <c r="O284" i="1"/>
  <c r="O292" i="1"/>
  <c r="O300" i="1"/>
  <c r="O308" i="1"/>
  <c r="O317" i="1"/>
  <c r="O325" i="1"/>
  <c r="P89" i="1"/>
  <c r="P137" i="1"/>
  <c r="P194" i="1"/>
  <c r="P251" i="1"/>
  <c r="P290" i="1"/>
  <c r="O49" i="1"/>
  <c r="O92" i="1"/>
  <c r="O100" i="1"/>
  <c r="O108" i="1"/>
  <c r="O116" i="1"/>
  <c r="O124" i="1"/>
  <c r="O132" i="1"/>
  <c r="O140" i="1"/>
  <c r="O148" i="1"/>
  <c r="O156" i="1"/>
  <c r="O164" i="1"/>
  <c r="O173" i="1"/>
  <c r="O181" i="1"/>
  <c r="O189" i="1"/>
  <c r="O197" i="1"/>
  <c r="O205" i="1"/>
  <c r="O213" i="1"/>
  <c r="O221" i="1"/>
  <c r="O229" i="1"/>
  <c r="O237" i="1"/>
  <c r="O285" i="1"/>
  <c r="O293" i="1"/>
  <c r="O301" i="1"/>
  <c r="O309" i="1"/>
  <c r="O318" i="1"/>
  <c r="O326" i="1"/>
  <c r="P46" i="1"/>
  <c r="P129" i="1"/>
  <c r="P186" i="1"/>
  <c r="P234" i="1"/>
  <c r="P298" i="1"/>
  <c r="O50" i="1"/>
  <c r="O93" i="1"/>
  <c r="O101" i="1"/>
  <c r="O109" i="1"/>
  <c r="O117" i="1"/>
  <c r="O125" i="1"/>
  <c r="O133" i="1"/>
  <c r="O141" i="1"/>
  <c r="O149" i="1"/>
  <c r="O157" i="1"/>
  <c r="O165" i="1"/>
  <c r="O174" i="1"/>
  <c r="O182" i="1"/>
  <c r="O190" i="1"/>
  <c r="O198" i="1"/>
  <c r="O206" i="1"/>
  <c r="O214" i="1"/>
  <c r="O222" i="1"/>
  <c r="O230" i="1"/>
  <c r="O238" i="1"/>
  <c r="O286" i="1"/>
  <c r="O294" i="1"/>
  <c r="O302" i="1"/>
  <c r="O311" i="1"/>
  <c r="O319" i="1"/>
  <c r="O327" i="1"/>
  <c r="P105" i="1"/>
  <c r="P161" i="1"/>
  <c r="P210" i="1"/>
  <c r="P323" i="1"/>
  <c r="O86" i="1"/>
  <c r="O94" i="1"/>
  <c r="O102" i="1"/>
  <c r="O110" i="1"/>
  <c r="O118" i="1"/>
  <c r="O126" i="1"/>
  <c r="O134" i="1"/>
  <c r="O142" i="1"/>
  <c r="O150" i="1"/>
  <c r="O158" i="1"/>
  <c r="O166" i="1"/>
  <c r="O175" i="1"/>
  <c r="O183" i="1"/>
  <c r="O191" i="1"/>
  <c r="O199" i="1"/>
  <c r="O207" i="1"/>
  <c r="O215" i="1"/>
  <c r="O223" i="1"/>
  <c r="O231" i="1"/>
  <c r="O239" i="1"/>
  <c r="O287" i="1"/>
  <c r="O295" i="1"/>
  <c r="O303" i="1"/>
  <c r="O312" i="1"/>
  <c r="O320" i="1"/>
  <c r="O328" i="1"/>
  <c r="P113" i="1"/>
  <c r="P170" i="1"/>
  <c r="P218" i="1"/>
  <c r="P315" i="1"/>
  <c r="O87" i="1"/>
  <c r="O95" i="1"/>
  <c r="O103" i="1"/>
  <c r="O111" i="1"/>
  <c r="O119" i="1"/>
  <c r="O127" i="1"/>
  <c r="O135" i="1"/>
  <c r="O143" i="1"/>
  <c r="O151" i="1"/>
  <c r="O159" i="1"/>
  <c r="O167" i="1"/>
  <c r="O176" i="1"/>
  <c r="O184" i="1"/>
  <c r="O192" i="1"/>
  <c r="O200" i="1"/>
  <c r="O208" i="1"/>
  <c r="O216" i="1"/>
  <c r="O224" i="1"/>
  <c r="O232" i="1"/>
  <c r="O240" i="1"/>
  <c r="O288" i="1"/>
  <c r="O296" i="1"/>
  <c r="O304" i="1"/>
  <c r="O313" i="1"/>
  <c r="O321" i="1"/>
  <c r="O329" i="1"/>
  <c r="P97" i="1"/>
  <c r="P153" i="1"/>
  <c r="P202" i="1"/>
  <c r="P242" i="1"/>
  <c r="O39" i="1"/>
  <c r="O88" i="1"/>
  <c r="O96" i="1"/>
  <c r="O104" i="1"/>
  <c r="O112" i="1"/>
  <c r="O120" i="1"/>
  <c r="O128" i="1"/>
  <c r="O136" i="1"/>
  <c r="O144" i="1"/>
  <c r="O152" i="1"/>
  <c r="O160" i="1"/>
  <c r="O168" i="1"/>
  <c r="O177" i="1"/>
  <c r="O185" i="1"/>
  <c r="O193" i="1"/>
  <c r="O201" i="1"/>
  <c r="O209" i="1"/>
  <c r="O217" i="1"/>
  <c r="O225" i="1"/>
  <c r="O233" i="1"/>
  <c r="O241" i="1"/>
  <c r="O263" i="1"/>
  <c r="O273" i="1"/>
  <c r="O289" i="1"/>
  <c r="O297" i="1"/>
  <c r="O305" i="1"/>
  <c r="O314" i="1"/>
  <c r="O322" i="1"/>
  <c r="O330" i="1"/>
  <c r="P121" i="1"/>
  <c r="P178" i="1"/>
  <c r="P226" i="1"/>
  <c r="P282" i="1"/>
</calcChain>
</file>

<file path=xl/sharedStrings.xml><?xml version="1.0" encoding="utf-8"?>
<sst xmlns="http://schemas.openxmlformats.org/spreadsheetml/2006/main" count="724" uniqueCount="354">
  <si>
    <t>Deckerville Community Hospital</t>
  </si>
  <si>
    <t>Shoppable Service</t>
  </si>
  <si>
    <t>Primary Service and Ancillary Services</t>
  </si>
  <si>
    <t>CPT/HCPCS Code</t>
  </si>
  <si>
    <t>Standard Charge</t>
  </si>
  <si>
    <t>Cash Price</t>
  </si>
  <si>
    <t>Aetna</t>
  </si>
  <si>
    <t>Blue Cross Blue Shield of MI</t>
  </si>
  <si>
    <t>Cofinity</t>
  </si>
  <si>
    <t>HAP</t>
  </si>
  <si>
    <t>Humana</t>
  </si>
  <si>
    <t>McLaren Health Plan</t>
  </si>
  <si>
    <t>Priority Health</t>
  </si>
  <si>
    <t>United Healthcare Commercial</t>
  </si>
  <si>
    <t>Minimum Negotiated Rate</t>
  </si>
  <si>
    <t>Maximum Negotiated Rate</t>
  </si>
  <si>
    <t>Psychotherapy, 30 min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</si>
  <si>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</si>
  <si>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</si>
  <si>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</si>
  <si>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</si>
  <si>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</si>
  <si>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</si>
  <si>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or other outpatient visit, typically 45 min</t>
  </si>
  <si>
    <t>New patient office or other outpatient visit, typically 60 min</t>
  </si>
  <si>
    <t>Patient office consultation, typically 40 min</t>
  </si>
  <si>
    <t>Initial new patient preventive medicine evaluation (18-39 years)</t>
  </si>
  <si>
    <t>Initial new patient preventive medicine evaluation (40-64 years)</t>
  </si>
  <si>
    <t>Basic metabolic panel (BMP)</t>
  </si>
  <si>
    <t>Blood test, comprehensive group of blood chemicals</t>
  </si>
  <si>
    <t>Obstetric blood test panel</t>
  </si>
  <si>
    <t>Blood test, lipids (cholesterol and triglycerides)</t>
  </si>
  <si>
    <t>Kidney function panel test</t>
  </si>
  <si>
    <t>Liver function blood test panel</t>
  </si>
  <si>
    <t>Minal urinalysis test with exmination using microscope</t>
  </si>
  <si>
    <t>Automated urinalysis test</t>
  </si>
  <si>
    <t>PSA (prostate specific antigen)</t>
  </si>
  <si>
    <t>Blood test, thyroid stimulating hormone (TSH)</t>
  </si>
  <si>
    <t>Complete blood cell count, with differential white blood cells, automated</t>
  </si>
  <si>
    <t>Complete blood count, automated</t>
  </si>
  <si>
    <t>Coagulation assessment blood test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</si>
  <si>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</si>
  <si>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</si>
  <si>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</si>
  <si>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</si>
  <si>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</si>
  <si>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</si>
  <si>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</si>
  <si>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</si>
  <si>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</si>
  <si>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</si>
  <si>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</si>
  <si>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</si>
  <si>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</si>
  <si>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</si>
  <si>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</si>
  <si>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</t>
  </si>
  <si>
    <t>Cervical spinal fusion without comorbid conditions (CC) or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</si>
  <si>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</si>
  <si>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</si>
  <si>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endocscope</t>
  </si>
  <si>
    <t>Removal of one knee cartilage using an endoscope</t>
  </si>
  <si>
    <t>Removal of tonsils and adenoid glands paitnet younger than age 12</t>
  </si>
  <si>
    <t>Diagnostic examination of large bowel using an endoscope</t>
  </si>
  <si>
    <t>Removal of polyps or groths of large bowel using an endoscope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</si>
  <si>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</si>
  <si>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</si>
  <si>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</si>
  <si>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</si>
  <si>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</si>
  <si>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for vaginal delivery, including pre- and post- delivery care</t>
  </si>
  <si>
    <t>Routine obstetric care for cesarean delivery, including pre- and post- delivery care</t>
  </si>
  <si>
    <t>Routine obstetric care for vaginal delivery after prior cesarean delivery including pre- and post- delivery care</t>
  </si>
  <si>
    <t>62322-62323</t>
  </si>
  <si>
    <t>Injection of substance into spinal canal of lower back or sacrum using image guidance</t>
  </si>
  <si>
    <t>Injections of anesthetic and/or steriod drug into lower or sacral spine nerve root using imaging guidance</t>
  </si>
  <si>
    <t>Removal or recurring cataract in lens capsule using laser</t>
  </si>
  <si>
    <t>Electrocardiogram, routine, with interpretation and report</t>
  </si>
  <si>
    <t xml:space="preserve">Insertion of catheter into left heart for diagnosis </t>
  </si>
  <si>
    <t>Sleep study</t>
  </si>
  <si>
    <t>Physical therapy, therapeutic exercise</t>
  </si>
  <si>
    <t>Laboratory &amp; Pathology Services</t>
  </si>
  <si>
    <t>Radiology Services</t>
  </si>
  <si>
    <t>Medicine and Surgery Services</t>
  </si>
  <si>
    <t>CPT/HCPCS/DRG Primary Code</t>
  </si>
  <si>
    <t>Diagnostic examination of esophagus, stomach, and/or upper small bowel using an endoscope</t>
  </si>
  <si>
    <t>Biopsy of the esophagus, stomach, and/or upper small bowel using an endoscope</t>
  </si>
  <si>
    <t>Biopsy of large bowel using an endoscope</t>
  </si>
  <si>
    <t>Removal of cataract with insertion of lens</t>
  </si>
  <si>
    <t>Incision and drainage of abscess; simple or single</t>
  </si>
  <si>
    <t>Simple repair of superficial wounds of scalp, neck, axillae, external genitalia, trunk and/or extremities; 2.5 cm or less</t>
  </si>
  <si>
    <t>Simple repair of superficial wounds of scalp, neck, axillae, external genitalia, trunk and/or extremities; 2.6 to 7.5 cm</t>
  </si>
  <si>
    <t>Simple repair of superficial wounds of scalp, neck, axillae, external genitalia, trunk and/or extremities; 7.6 cm to 12.5 cm</t>
  </si>
  <si>
    <t>Simple repair of superficial wounds of face, ears, eyelids, nose, lips and/or mucous memberanes; 2.5 cm or less</t>
  </si>
  <si>
    <t>Simple repair of superficial wounds of face, ears, eyelids, nose, lips and/or mucous memberanes; 2.6 cm to 5.0 cm</t>
  </si>
  <si>
    <t>Simple repair of superficial wounds of face, ears, eyelids, nose, lips and/or mucous memberanes; 7.6 cm to 12.5 cm</t>
  </si>
  <si>
    <t>Arthrocentesis, Aspiration, or Injection of Major Joint or Bursa</t>
  </si>
  <si>
    <t>Application of short arm splint (forearm to hand); static</t>
  </si>
  <si>
    <t>Transfusion, blood or blood components</t>
  </si>
  <si>
    <t>Insertion of non-indwelling bladder catheter</t>
  </si>
  <si>
    <t>Insertion of temporary indwellling bladder catheter; simple (eg, Foley)</t>
  </si>
  <si>
    <t>Removal of Impacted Cerumen using irrigation/lavage, unilateral</t>
  </si>
  <si>
    <t>CT, orbit; without contrast</t>
  </si>
  <si>
    <t>CT, soft tissue neck; without contrast</t>
  </si>
  <si>
    <t>Chest X-ray; single view</t>
  </si>
  <si>
    <t>Chest X-ray; 2 views</t>
  </si>
  <si>
    <t>X-ray Ribs, including posterioanterior chest, minimum of 3 views</t>
  </si>
  <si>
    <t>CT, thorax; without contrast</t>
  </si>
  <si>
    <t>X-ray Spine, Cervical; 2 or 3 views</t>
  </si>
  <si>
    <t>X-ray Spine, Cervical; 4 or 5 views</t>
  </si>
  <si>
    <t>X-ray Spine, Thoracic, 2 views</t>
  </si>
  <si>
    <t>X-ray Spine, Thoracic, 3 views</t>
  </si>
  <si>
    <t>X-ray Spine, Lumbosacral; 2 or 3 views</t>
  </si>
  <si>
    <t>X-ray Spine, Lumbosacral; minimum of 4 views</t>
  </si>
  <si>
    <t>CT, cervical spine; without contrast</t>
  </si>
  <si>
    <t>CT, thoracic spine; without contrast</t>
  </si>
  <si>
    <t>CT, lumbar spine; without contrast</t>
  </si>
  <si>
    <t>X-ray Pelvis; 1 or 2 views</t>
  </si>
  <si>
    <t>X-ray Pelvis, complete; minimum of 3 views</t>
  </si>
  <si>
    <t>CT, pelvis; without contrast</t>
  </si>
  <si>
    <t>X-ray Shoulder; 1 view</t>
  </si>
  <si>
    <t>X-ray Shoulder; minimum of 2 views</t>
  </si>
  <si>
    <t>X-ray Humerus, minimum of 2 views</t>
  </si>
  <si>
    <t>X-ray Elbow; 2 views</t>
  </si>
  <si>
    <t>X-ray Elbow; complete, minimum of 3 views</t>
  </si>
  <si>
    <t>X-ray Forearm; 2 views</t>
  </si>
  <si>
    <t>X-ray Wrist; 2 views</t>
  </si>
  <si>
    <t>X-ray Wrist; complete, minimum of 3 views</t>
  </si>
  <si>
    <t>X-ray Hand; 2 views</t>
  </si>
  <si>
    <t>X-ray Hand; minimum of 3 views</t>
  </si>
  <si>
    <t>X-ray Fingers; minimum of 2 views</t>
  </si>
  <si>
    <t>X-ray Hip; unilateral, with pelvis when performed; 1 view</t>
  </si>
  <si>
    <t>X-ray Hip; unilateral, with pelvis when performed; 2-3 views</t>
  </si>
  <si>
    <t>X-ray Hip; bilateral, with pelvis when performed; 2 views</t>
  </si>
  <si>
    <t>X-ray Femur; minimum 2 views</t>
  </si>
  <si>
    <t>X-ray Knee; 1 or 2 views</t>
  </si>
  <si>
    <t>X-ray Knee; 3 views</t>
  </si>
  <si>
    <t>X-ray Knee; complete, 4 or more views</t>
  </si>
  <si>
    <t>X-ray Tibia and Fibula; 2 views</t>
  </si>
  <si>
    <t>X-ray Ankle; 2 views</t>
  </si>
  <si>
    <t>X-ray Ankle; complete, minimum of 3 views</t>
  </si>
  <si>
    <t>X-ray Foot; 2 views</t>
  </si>
  <si>
    <t>X-ray Foot; complete, minimum of 3 views</t>
  </si>
  <si>
    <t>X-ray Abdomen; 1 view</t>
  </si>
  <si>
    <t>X-ray Abdomen; 2 views</t>
  </si>
  <si>
    <t>X-ray Abdomen; 3 or more views</t>
  </si>
  <si>
    <t>CT, abdomen; without contrast</t>
  </si>
  <si>
    <t>CT, abdomen and pelvis; without contrast</t>
  </si>
  <si>
    <t>Ultrasound, soft tissues of head and neck (eg, thyroid, parathyroid, parotid)</t>
  </si>
  <si>
    <t>Ultrasound, breast, unilateral; complete</t>
  </si>
  <si>
    <t>Ultrasound, breast, unilateral; limited</t>
  </si>
  <si>
    <t>Ultrasound, abdominal; complete</t>
  </si>
  <si>
    <t>Ultrasound, abdominal; limited (eg. Single organ, quadrant, follow-up)</t>
  </si>
  <si>
    <t>Ultrasound, abdominal aorta, screening study for abdominal aortic aneurysm (AAA)</t>
  </si>
  <si>
    <t>Ultrasound, retroperitoneal (eg, renal, aorta, nodes); complete</t>
  </si>
  <si>
    <t>Ultrasound, retroperitoneal (eg, renal, aorta, nodes); limited</t>
  </si>
  <si>
    <t>Ultrasound, pelvic (nonobstetric); complete</t>
  </si>
  <si>
    <t>Ultrasound, scrotum and contents</t>
  </si>
  <si>
    <t>General Health Panel</t>
  </si>
  <si>
    <t>Elecrolyte Panel</t>
  </si>
  <si>
    <t>Digoxin; total</t>
  </si>
  <si>
    <t>Vancomycin Lab Test</t>
  </si>
  <si>
    <t>Drug Test(s), presumptice, any number of drug classes; read by instrument assisted direct optical observation</t>
  </si>
  <si>
    <t>Alcohol Level Lab Test</t>
  </si>
  <si>
    <t>Urine Pregnancy test</t>
  </si>
  <si>
    <t>Ketone body(s); qualitative</t>
  </si>
  <si>
    <t>Albumin; serum</t>
  </si>
  <si>
    <t>Albumin; urine</t>
  </si>
  <si>
    <t>Ammonia Lab Test</t>
  </si>
  <si>
    <t>Amylase Lab Test</t>
  </si>
  <si>
    <t>Bilirubin; total</t>
  </si>
  <si>
    <t>Bilirubin; direct</t>
  </si>
  <si>
    <t>Blood, occult, by fecal hemoglobin</t>
  </si>
  <si>
    <t>Vitamin D, 25 hydroxy</t>
  </si>
  <si>
    <t>Calcium; total</t>
  </si>
  <si>
    <t>Cholesterol, serum, total</t>
  </si>
  <si>
    <t>Creatinine kinase (CK), (CPK); total</t>
  </si>
  <si>
    <t>Creatinine; blood</t>
  </si>
  <si>
    <t>Creatinine; other source</t>
  </si>
  <si>
    <t>Ferritin</t>
  </si>
  <si>
    <t>Blood Gases, pH only</t>
  </si>
  <si>
    <t>Gases, blood, any combination of pH, pCO2, p)2, CO2, HCO3 (including calculated O2 saturation)</t>
  </si>
  <si>
    <t>Arterial Puncture</t>
  </si>
  <si>
    <t>Glucose; quantitative, blood</t>
  </si>
  <si>
    <t>Glucose; post glucose dose</t>
  </si>
  <si>
    <t>Glucose; tolerance test (CTT), 3 specimens (includes glucose)</t>
  </si>
  <si>
    <t>Glucose; blood by glucose monitoring device(s)</t>
  </si>
  <si>
    <t>Hemoglobin; glycosylated (A1C)</t>
  </si>
  <si>
    <t>Iron</t>
  </si>
  <si>
    <t>Iron binding capacity</t>
  </si>
  <si>
    <t>Lactate (lactic acid)</t>
  </si>
  <si>
    <t>Lipase</t>
  </si>
  <si>
    <t>Magnesium</t>
  </si>
  <si>
    <t>Natriuretic peptide</t>
  </si>
  <si>
    <t>Phosphatase, alkaline</t>
  </si>
  <si>
    <t>Phosphorus inorganic(phosphate)</t>
  </si>
  <si>
    <t>Potassium; serium, plasma or whole blood</t>
  </si>
  <si>
    <t>Prealbumin</t>
  </si>
  <si>
    <t>Sodium; urine</t>
  </si>
  <si>
    <t>Thyroxine; free</t>
  </si>
  <si>
    <t>Transferase; aspartate amino (AST)</t>
  </si>
  <si>
    <t>Transferase; alanine amino (ALT)</t>
  </si>
  <si>
    <t>Transferrin</t>
  </si>
  <si>
    <t>Triglycerides</t>
  </si>
  <si>
    <t>Troponin, quantitative</t>
  </si>
  <si>
    <t>Urea nitrogen; quantitative</t>
  </si>
  <si>
    <t>Uric acid; blood</t>
  </si>
  <si>
    <t>Gonadotropin, chorionic (hCG); qualitative</t>
  </si>
  <si>
    <t>Blood count; hematocrit (Hct)</t>
  </si>
  <si>
    <t>Blood count; menoglobin (Hgb)</t>
  </si>
  <si>
    <t>Blood count; leukocyte (WBC), automated</t>
  </si>
  <si>
    <t>Fibrin degradation products, D-dimer; quantitative</t>
  </si>
  <si>
    <t>Prothrombin time;</t>
  </si>
  <si>
    <t>Sedimentation rate, erythrocyte; non-automated</t>
  </si>
  <si>
    <t>C-reactive protein</t>
  </si>
  <si>
    <t>C-reactive protein; high sensitivity (hsCRP)</t>
  </si>
  <si>
    <t>Heterophile antibidies; screening</t>
  </si>
  <si>
    <t>Tuberculosis test, cell mediated immunity antigen response measurement; tuberculosis, intradermal</t>
  </si>
  <si>
    <t>HIV-1 and HIV-2, single result</t>
  </si>
  <si>
    <t>Antibody screen, RBC, each serum technique</t>
  </si>
  <si>
    <t>Blood typing, serologic; ABO</t>
  </si>
  <si>
    <t>Blood typing, serologic; Rh (D)</t>
  </si>
  <si>
    <t>Compatibility test each unit; immediate spin technique</t>
  </si>
  <si>
    <t>Clostridium difficile toxin(s)</t>
  </si>
  <si>
    <t>Influenza Test</t>
  </si>
  <si>
    <t>RSV - Rapid Test</t>
  </si>
  <si>
    <t>Streptococcus, group A - Rapid Test</t>
  </si>
  <si>
    <t>Leukocyte assessment, fecal, qualitative or semiquantitative</t>
  </si>
  <si>
    <t>Vaccine Administration; 1 vaccine</t>
  </si>
  <si>
    <t>Vaccine Administration; each additional vaccine</t>
  </si>
  <si>
    <t>Hepatitis A Vaccine; pediatric/adolescent dosage</t>
  </si>
  <si>
    <t>Human Papillomavirus vaccine, quadrivalent</t>
  </si>
  <si>
    <t>Pneumococcal conjugate vaccine, 13 valent (PCV13)</t>
  </si>
  <si>
    <t>Influenza virus vaccine, quadrivalent, preservative and anibiotic free, 0.5 ml dosage</t>
  </si>
  <si>
    <t>Rotavirus vaccine, prentavalent, live for oral use</t>
  </si>
  <si>
    <t>Influenza virus vaccine, quadrivalent, 0.25 ml dosage</t>
  </si>
  <si>
    <t>Influenza virus vaccine, quadrivalent, preservative free, 0.5 ml dosage</t>
  </si>
  <si>
    <t>Influenza virus vaccine, quadrivalent, split virus, 0.5ml dosage</t>
  </si>
  <si>
    <t>Diphtheria, tetanus toxoids, acellular pertussis vaccine and inactivated poliovirus vaccine, Dtap=IPV), when administered to children 4 through 6 years</t>
  </si>
  <si>
    <t>Diphtheria, tetanus toxoids, acellular pertussis vaccine, Haemophilus influenzae type b, and inactivated poliovirus vaccine (Dtap-IPV/Hib-HepB)</t>
  </si>
  <si>
    <t>Diphtheria, tetanus toxoids, and acellular pertussis vaccine (DTaP), individuals younger than 7 years</t>
  </si>
  <si>
    <t>Measles, mumps and rubella virus vaccine (MMR)</t>
  </si>
  <si>
    <t>Tetanus and diphtheria toxoids adsorbed (Td), individuals 7 years or older</t>
  </si>
  <si>
    <t>Tetanus, diphtheria toxoids and acellular pertussis vaccine (Tdap), individuals 7 years or older</t>
  </si>
  <si>
    <t>Varicella virus Vaccine</t>
  </si>
  <si>
    <t>Meningococcal polsaccharide vaccine</t>
  </si>
  <si>
    <t>Hepatitis B Vaccine, pediatric/adolescent dosage</t>
  </si>
  <si>
    <t>EKG - tracing only</t>
  </si>
  <si>
    <t>EKG - interpretation and report only</t>
  </si>
  <si>
    <t>Duplex scan of extracranial arteries; complete bilateral study</t>
  </si>
  <si>
    <t>Duplex scan of lower extremity arteries or arterial bypass grafts; unilateral or limited study</t>
  </si>
  <si>
    <t>Duplex scan of extremity veins including responses to compression and other maneuvers; complete bilateral study</t>
  </si>
  <si>
    <t>Duplex scan of extremity veins including responses to compression and other maneuvers; unilateral or limited study</t>
  </si>
  <si>
    <t>Pressurized or nonpressurized inhalation treatment for acute airway obstruction for therapeutic purposes</t>
  </si>
  <si>
    <t>Diffusing capacity</t>
  </si>
  <si>
    <t>Non-invasive ear or pulse oximetry for oxygen saturation; single determination</t>
  </si>
  <si>
    <t>Plethysmography for determination of lung volumes and when performed, airway resistance (PFT)</t>
  </si>
  <si>
    <t>Noninvasive ear or pulse oximetry for oxygen saturation; multiple determinations</t>
  </si>
  <si>
    <t>Professional services for allergen immunotherapy; single injection</t>
  </si>
  <si>
    <t>Professional services for allergen immunotherapy; 2 or more injections</t>
  </si>
  <si>
    <t>Needle electromyography, each extremity, with related paraspinal areas; limited</t>
  </si>
  <si>
    <t>Needle electromyography, each extremity, with related paraspinal areas; complete, five or more muscles studied</t>
  </si>
  <si>
    <t>Nerve conduction studies; 1-2 studies</t>
  </si>
  <si>
    <t>Nerve conduction studies; 3-4 studies</t>
  </si>
  <si>
    <t>Nerve conduction studies; 5-6 studies</t>
  </si>
  <si>
    <t>Brief emotional/behavioral assessment (eg, depression inventory, attention-deficit hyperactivity disorder scale)</t>
  </si>
  <si>
    <t>Intravenious infusion, hydration; initial, 31 minutes to 1 hour</t>
  </si>
  <si>
    <t>Intravenious infusion, hydration; each additional hour</t>
  </si>
  <si>
    <t>Intravenous infusion, for therapy, prophylaxis, or diagnosis; initial up to 1 hour</t>
  </si>
  <si>
    <t>Intravenous infusion, for therapy, prophylaxis, or diagnosis; each additional hour</t>
  </si>
  <si>
    <t>Therapeutic, prophylactic, or diagnostic injection; subcutaneous or intramuscular</t>
  </si>
  <si>
    <t>Therapeutic, prophylactic, or diagnostic injection, intravenous push; single or initial substance</t>
  </si>
  <si>
    <t>Therapeutic, prophylactic, or diagnostic injection, intravenous push; each additional sequential intravenous push of a new substance</t>
  </si>
  <si>
    <t>Therapeutic, prophylactic, or diagnostic injection, intravenous push; each additional sequential intravenous push of the same substance</t>
  </si>
  <si>
    <t>Application of a modality to 1 or more areas; electrical stimulation</t>
  </si>
  <si>
    <t>Application of a modality to 1 or more areas; paraffin bath</t>
  </si>
  <si>
    <t>Physical Therapy Ultrasound, each 15 minutes</t>
  </si>
  <si>
    <t>Physical Therapy Iontophoresis, each 15 minutes</t>
  </si>
  <si>
    <t>Physical Therapy therapeutic exercise, each 15 minutes</t>
  </si>
  <si>
    <t>Physical Therapy manual therapy techniquest, each 15 minutes</t>
  </si>
  <si>
    <t>Physical Therapy evaluation; moderate complexity</t>
  </si>
  <si>
    <t>Physical Therapy evaluation; low complexity</t>
  </si>
  <si>
    <t>Physical Therapy evaluation; high complexity</t>
  </si>
  <si>
    <t>Occupational Therapy evalution; moderate complexity</t>
  </si>
  <si>
    <t>Physical Therapy therapeutic activities, each 15 minutes</t>
  </si>
  <si>
    <t>Self-care/home management training (ADL), each 15 minutes</t>
  </si>
  <si>
    <t>New patient office or other outpatient visit, typically 20 min</t>
  </si>
  <si>
    <t>Established patient office or other outpatient visit, typically 10 min</t>
  </si>
  <si>
    <t>Established patient office or other outpatient visit, typically 15 min</t>
  </si>
  <si>
    <t>Established patient office or other outpatient visit, typically 25 min</t>
  </si>
  <si>
    <t>Established patient office or other outpatient visit, typically 40 min</t>
  </si>
  <si>
    <t>Initial nursing facility care, per day, typically 25 min</t>
  </si>
  <si>
    <t>Initial nursing facility care, per day, typically 35 min</t>
  </si>
  <si>
    <t>Initial nursing facility care, per day, typically 45 min</t>
  </si>
  <si>
    <t>Subsequent nursing facility care, per day, typically 10 min</t>
  </si>
  <si>
    <t>Subsequent nursing facility care, per day, typically 15 min</t>
  </si>
  <si>
    <t>Subsequent nursing facility care, per day, typically 25 min</t>
  </si>
  <si>
    <t>Subsequent nursing facility care, per day, typically 35 min</t>
  </si>
  <si>
    <t>Home visit for the evaluation of an established patient, typically 15 minutes</t>
  </si>
  <si>
    <t>Home visit for the evaluation of an established patient, typically 25 minutes</t>
  </si>
  <si>
    <t>Home visit for the evaluation of an established patient, typically 40 minutes</t>
  </si>
  <si>
    <t>Home visit for the evaluation of an established patient, typically 60 minutes</t>
  </si>
  <si>
    <t>Initial new patient preventive medicine evaluation (younger than 1 year)</t>
  </si>
  <si>
    <t>Initial new patient preventive medicine evaluation (age 1 through 4 years)</t>
  </si>
  <si>
    <t>Initial new patient preventive medicine evaluation (age 12 through 17 years)</t>
  </si>
  <si>
    <t>Initial new patient preventive medicine evaluation (age 5 thgouth 11 years)</t>
  </si>
  <si>
    <t xml:space="preserve"> Periodic established patient preventive medicine evaluation (age younger than 1 year)</t>
  </si>
  <si>
    <t xml:space="preserve"> Periodic established patient preventive medicine evaluation (age 1 through 4 years)</t>
  </si>
  <si>
    <t xml:space="preserve"> Periodic established patient preventive medicine evaluation (age 5 through 11 years)</t>
  </si>
  <si>
    <t xml:space="preserve"> Periodic established patient preventive medicine evaluation (age 12 through 17 years)</t>
  </si>
  <si>
    <t xml:space="preserve"> Periodic established patient preventive medicine evaluation (age 18 through 39 years)</t>
  </si>
  <si>
    <t xml:space="preserve"> Periodic established patient preventive medicine evaluation (age 40-64 years)</t>
  </si>
  <si>
    <t>Smoking and tobacco cessation counseling visit; up to 10 minutes</t>
  </si>
  <si>
    <t>Telephone evaluation and management service; 5-10 minutes of medical discussion</t>
  </si>
  <si>
    <t>Telephone evaluation and management service; 11-20 minutes of medical discussion</t>
  </si>
  <si>
    <t>Telephone evaluation and management service; 21-30 minutes of medical discussion</t>
  </si>
  <si>
    <t>Transitional Care Management Services; moderate complexity</t>
  </si>
  <si>
    <t>Transitional Care Management Services; high complexity</t>
  </si>
  <si>
    <t>Advance care plannning; first 30 minutes</t>
  </si>
  <si>
    <t>Charge Department</t>
  </si>
  <si>
    <t>Physician Office</t>
  </si>
  <si>
    <t xml:space="preserve">Evaluation and Management Services </t>
  </si>
  <si>
    <t>Hospital Outpatient</t>
  </si>
  <si>
    <t>Hospital Outpatient or Emergency</t>
  </si>
  <si>
    <t>NA</t>
  </si>
  <si>
    <t>Outpatient Therapy</t>
  </si>
  <si>
    <t>Lab</t>
  </si>
  <si>
    <t>Supplies</t>
  </si>
  <si>
    <t>Pharmacy</t>
  </si>
  <si>
    <t>OR Level for Colonoscopy</t>
  </si>
  <si>
    <t>Anesthesia</t>
  </si>
  <si>
    <t>Do Not Have this Test</t>
  </si>
  <si>
    <t>N/A</t>
  </si>
  <si>
    <t>Do Not Perform this Service</t>
  </si>
  <si>
    <t>Hospital Outpatient - Therapy Department</t>
  </si>
  <si>
    <t>Emergency Room</t>
  </si>
  <si>
    <t>Hospital Outpatient or Emergency Room</t>
  </si>
  <si>
    <t>RBC Leukoreduced, each unit (blood bank)</t>
  </si>
  <si>
    <t>P9016</t>
  </si>
  <si>
    <t>Blood Transfusion</t>
  </si>
  <si>
    <t>Blood Product</t>
  </si>
  <si>
    <t>Hospital Oupatient or Emergency Room</t>
  </si>
  <si>
    <t>Do Not Provide this Service</t>
  </si>
  <si>
    <t>Bronchiodilation responsiveness, spirometry pre- and post- dbronchodilator administration (Spirometry)</t>
  </si>
  <si>
    <t>Recovery Room</t>
  </si>
  <si>
    <t>Physician Services - not covered by DCH</t>
  </si>
  <si>
    <t>Pre-Operative Processing</t>
  </si>
  <si>
    <t>Anesthesia Professional Component</t>
  </si>
  <si>
    <t xml:space="preserve">Operating Room </t>
  </si>
  <si>
    <t>(Performed in the Emergency Room)</t>
  </si>
  <si>
    <t>Physician Services</t>
  </si>
  <si>
    <t>Lab Tests</t>
  </si>
  <si>
    <t>n/a</t>
  </si>
  <si>
    <t>Prices Posted and Effective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</si>
</sst>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2" applyNumberFormat="0" applyAlignment="0" applyProtection="0"/>
    <xf numFmtId="0" fontId="13" fillId="8" borderId="13" applyNumberFormat="0" applyAlignment="0" applyProtection="0"/>
    <xf numFmtId="0" fontId="14" fillId="8" borderId="12" applyNumberFormat="0" applyAlignment="0" applyProtection="0"/>
    <xf numFmtId="0" fontId="15" fillId="0" borderId="14" applyNumberFormat="0" applyFill="0" applyAlignment="0" applyProtection="0"/>
    <xf numFmtId="0" fontId="2" fillId="9" borderId="15" applyNumberFormat="0" applyAlignment="0" applyProtection="0"/>
    <xf numFmtId="0" fontId="16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7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2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44" fontId="0" fillId="0" borderId="0" xfId="1" applyFont="1"/>
    <xf numFmtId="44" fontId="2" fillId="3" borderId="8" xfId="1" applyFont="1" applyFill="1" applyBorder="1" applyAlignment="1">
      <alignment horizontal="center" vertical="center" wrapText="1"/>
    </xf>
    <xf numFmtId="44" fontId="0" fillId="0" borderId="18" xfId="1" applyFont="1" applyBorder="1"/>
    <xf numFmtId="44" fontId="0" fillId="0" borderId="1" xfId="1" applyFont="1" applyBorder="1"/>
    <xf numFmtId="44" fontId="3" fillId="2" borderId="3" xfId="1" applyFont="1" applyFill="1" applyBorder="1" applyAlignment="1">
      <alignment horizontal="center" vertical="center" wrapText="1"/>
    </xf>
    <xf numFmtId="44" fontId="0" fillId="0" borderId="0" xfId="1" applyFont="1" applyBorder="1"/>
    <xf numFmtId="0" fontId="19" fillId="0" borderId="0" xfId="0" applyFont="1"/>
    <xf numFmtId="44" fontId="2" fillId="3" borderId="7" xfId="1" applyFont="1" applyFill="1" applyBorder="1" applyAlignment="1">
      <alignment horizontal="center" vertical="center" wrapText="1"/>
    </xf>
    <xf numFmtId="44" fontId="0" fillId="0" borderId="20" xfId="1" applyFont="1" applyBorder="1"/>
    <xf numFmtId="44" fontId="0" fillId="0" borderId="5" xfId="1" applyFont="1" applyBorder="1"/>
    <xf numFmtId="44" fontId="0" fillId="0" borderId="19" xfId="1" applyFont="1" applyBorder="1"/>
    <xf numFmtId="44" fontId="0" fillId="0" borderId="3" xfId="1" applyFont="1" applyBorder="1"/>
    <xf numFmtId="44" fontId="0" fillId="0" borderId="2" xfId="1" applyFont="1" applyBorder="1"/>
    <xf numFmtId="44" fontId="0" fillId="0" borderId="21" xfId="1" applyFont="1" applyBorder="1"/>
    <xf numFmtId="0" fontId="4" fillId="0" borderId="6" xfId="0" applyFon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44" fontId="0" fillId="0" borderId="4" xfId="1" applyFont="1" applyBorder="1"/>
    <xf numFmtId="44" fontId="0" fillId="0" borderId="6" xfId="1" applyFont="1" applyBorder="1"/>
    <xf numFmtId="44" fontId="0" fillId="0" borderId="7" xfId="1" applyFont="1" applyBorder="1"/>
    <xf numFmtId="0" fontId="0" fillId="2" borderId="2" xfId="0" applyFill="1" applyBorder="1" applyAlignment="1">
      <alignment horizontal="center" vertical="center" wrapText="1"/>
    </xf>
    <xf numFmtId="0" fontId="0" fillId="0" borderId="6" xfId="0" applyBorder="1"/>
    <xf numFmtId="0" fontId="19" fillId="0" borderId="6" xfId="0" applyFont="1" applyBorder="1"/>
    <xf numFmtId="0" fontId="19" fillId="0" borderId="6" xfId="0" applyFont="1" applyBorder="1" applyAlignment="1">
      <alignment wrapText="1"/>
    </xf>
    <xf numFmtId="0" fontId="19" fillId="0" borderId="6" xfId="0" applyFont="1" applyBorder="1" applyAlignment="1">
      <alignment horizontal="center"/>
    </xf>
    <xf numFmtId="44" fontId="0" fillId="35" borderId="0" xfId="1" applyFont="1" applyFill="1" applyAlignment="1">
      <alignment horizontal="center"/>
    </xf>
    <xf numFmtId="44" fontId="2" fillId="3" borderId="7" xfId="1" applyFont="1" applyFill="1" applyBorder="1" applyAlignment="1">
      <alignment horizontal="center" vertical="center"/>
    </xf>
    <xf numFmtId="0" fontId="3" fillId="35" borderId="6" xfId="0" applyFont="1" applyFill="1" applyBorder="1" applyAlignment="1">
      <alignment horizontal="left" vertical="center"/>
    </xf>
    <xf numFmtId="0" fontId="0" fillId="35" borderId="6" xfId="0" applyFill="1" applyBorder="1" applyAlignment="1">
      <alignment horizontal="center" vertical="center" wrapText="1"/>
    </xf>
    <xf numFmtId="0" fontId="0" fillId="35" borderId="6" xfId="0" applyFill="1" applyBorder="1" applyAlignment="1">
      <alignment horizontal="center" vertical="center"/>
    </xf>
    <xf numFmtId="44" fontId="0" fillId="35" borderId="6" xfId="1" applyFont="1" applyFill="1" applyBorder="1" applyAlignment="1">
      <alignment horizontal="center" vertical="center"/>
    </xf>
    <xf numFmtId="44" fontId="3" fillId="35" borderId="4" xfId="1" applyFont="1" applyFill="1" applyBorder="1" applyAlignment="1">
      <alignment horizontal="center" vertical="center" wrapText="1"/>
    </xf>
    <xf numFmtId="44" fontId="3" fillId="35" borderId="6" xfId="1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/>
    </xf>
    <xf numFmtId="0" fontId="4" fillId="35" borderId="0" xfId="0" applyFont="1" applyFill="1"/>
    <xf numFmtId="0" fontId="0" fillId="35" borderId="0" xfId="0" applyFill="1" applyAlignment="1">
      <alignment wrapText="1"/>
    </xf>
    <xf numFmtId="0" fontId="0" fillId="35" borderId="0" xfId="0" applyFill="1" applyAlignment="1">
      <alignment horizontal="center"/>
    </xf>
    <xf numFmtId="44" fontId="0" fillId="35" borderId="18" xfId="1" applyFont="1" applyFill="1" applyBorder="1"/>
    <xf numFmtId="44" fontId="0" fillId="35" borderId="0" xfId="1" applyFont="1" applyFill="1"/>
    <xf numFmtId="0" fontId="0" fillId="35" borderId="0" xfId="0" applyFill="1"/>
    <xf numFmtId="44" fontId="0" fillId="35" borderId="1" xfId="1" applyFont="1" applyFill="1" applyBorder="1"/>
    <xf numFmtId="44" fontId="0" fillId="35" borderId="20" xfId="1" applyFont="1" applyFill="1" applyBorder="1"/>
    <xf numFmtId="44" fontId="0" fillId="35" borderId="0" xfId="1" applyFont="1" applyFill="1" applyBorder="1"/>
    <xf numFmtId="0" fontId="3" fillId="35" borderId="0" xfId="0" applyFont="1" applyFill="1" applyAlignment="1">
      <alignment horizontal="left" vertical="center"/>
    </xf>
    <xf numFmtId="0" fontId="0" fillId="35" borderId="0" xfId="0" applyFill="1" applyAlignment="1">
      <alignment horizontal="center" vertical="center" wrapText="1"/>
    </xf>
    <xf numFmtId="44" fontId="0" fillId="35" borderId="2" xfId="1" applyFont="1" applyFill="1" applyBorder="1" applyAlignment="1">
      <alignment horizontal="center" vertical="center"/>
    </xf>
    <xf numFmtId="44" fontId="3" fillId="35" borderId="3" xfId="1" applyFont="1" applyFill="1" applyBorder="1" applyAlignment="1">
      <alignment horizontal="center" vertical="center" wrapText="1"/>
    </xf>
    <xf numFmtId="44" fontId="3" fillId="35" borderId="2" xfId="1" applyFont="1" applyFill="1" applyBorder="1" applyAlignment="1">
      <alignment horizontal="center" vertical="center" wrapText="1"/>
    </xf>
    <xf numFmtId="0" fontId="0" fillId="35" borderId="5" xfId="0" applyFill="1" applyBorder="1"/>
    <xf numFmtId="0" fontId="0" fillId="35" borderId="5" xfId="0" applyFill="1" applyBorder="1" applyAlignment="1">
      <alignment wrapText="1"/>
    </xf>
    <xf numFmtId="0" fontId="0" fillId="35" borderId="5" xfId="0" applyFill="1" applyBorder="1" applyAlignment="1">
      <alignment horizontal="center"/>
    </xf>
    <xf numFmtId="44" fontId="0" fillId="35" borderId="0" xfId="1" applyFont="1" applyFill="1" applyBorder="1" applyAlignment="1">
      <alignment horizontal="center"/>
    </xf>
    <xf numFmtId="0" fontId="4" fillId="35" borderId="5" xfId="0" applyFont="1" applyFill="1" applyBorder="1"/>
    <xf numFmtId="44" fontId="0" fillId="35" borderId="6" xfId="1" applyFont="1" applyFill="1" applyBorder="1" applyAlignment="1">
      <alignment horizontal="center"/>
    </xf>
    <xf numFmtId="44" fontId="0" fillId="35" borderId="5" xfId="1" applyFont="1" applyFill="1" applyBorder="1" applyAlignment="1">
      <alignment horizontal="center"/>
    </xf>
    <xf numFmtId="44" fontId="0" fillId="35" borderId="2" xfId="1" applyFont="1" applyFill="1" applyBorder="1" applyAlignment="1">
      <alignment horizontal="center"/>
    </xf>
    <xf numFmtId="44" fontId="19" fillId="35" borderId="6" xfId="1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0</xdr:row>
      <xdr:rowOff>152400</xdr:rowOff>
    </xdr:from>
    <xdr:to>
      <xdr:col>10</xdr:col>
      <xdr:colOff>247651</xdr:colOff>
      <xdr:row>24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02C37D-4711-4428-A248-6DF7E7413714}"/>
            </a:ext>
          </a:extLst>
        </xdr:cNvPr>
        <xdr:cNvSpPr txBox="1"/>
      </xdr:nvSpPr>
      <xdr:spPr>
        <a:xfrm>
          <a:off x="266701" y="152400"/>
          <a:ext cx="6076950" cy="4448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u="sng"/>
            <a:t>DISCLAIMER: </a:t>
          </a:r>
          <a:r>
            <a:rPr lang="en-US" sz="1100" u="sng"/>
            <a:t> </a:t>
          </a:r>
        </a:p>
        <a:p>
          <a:pPr algn="ctr"/>
          <a:r>
            <a:rPr lang="en-US" sz="1100" b="1"/>
            <a:t>DUE TO EACH INDIVIDUALS VARYING INSURANCE PLANS AND PACKAGES, THE PRICE</a:t>
          </a:r>
          <a:r>
            <a:rPr lang="en-US" sz="1100" b="1" baseline="0"/>
            <a:t> LIST SHOULD NOT BE USED TO DETERMINE A CONSUMER'S OUT-OF-POCKET COSTS. A CONSUMER IS RESPONSIBLE FOR THEIR OWN HEALTH INSURANCE AND UNDERSTANDING THEIR COVERAGE AND PLANS.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YOU CAN REACH OUT TO YOUR INSURANCE CARRIER FOR MORE DETAILS RELATED TO COVERAGE AND OUT-OF-POCKET COSTS.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THIS LISTING IS PRIMARILY FOR THE CONSUMER TO UNDERSTAND THE TOTAL PRICE OF THE PROCEDURE.</a:t>
          </a:r>
          <a:endParaRPr lang="en-US" sz="1100" b="1"/>
        </a:p>
        <a:p>
          <a:pPr algn="ctr"/>
          <a:endParaRPr lang="en-US" sz="1100" baseline="0"/>
        </a:p>
        <a:p>
          <a:pPr algn="ctr"/>
          <a:r>
            <a:rPr lang="en-US" sz="1100" baseline="0"/>
            <a:t>WHEN REVIEWING THE HOSPITAL CHARGES, SHOULD YOU HAVE ANY QUESTIONS, PLEASE  CALL OUR FINANCIAL LIASION FOR MORE INFORMATION :  </a:t>
          </a:r>
          <a:r>
            <a:rPr lang="en-US" sz="1100" b="1" baseline="0">
              <a:solidFill>
                <a:srgbClr val="FF0000"/>
              </a:solidFill>
            </a:rPr>
            <a:t>KIM @ 810-376-7013 MONDAY - FRIDAY 7:00 AM - 3:30 PM</a:t>
          </a:r>
          <a:r>
            <a:rPr lang="en-US" sz="1100" baseline="0"/>
            <a:t>.  IF IT IS OUTSIDE OF HER NORMAL POSTED OFFICE HOURS, PLEASE LEAVE A MESSAGE AND SHE WILL CALL YOU BACK. IF YOU HAVE AN URGENT QUESTION, PLEASE CALL THE HOSPITAL MAIN LINE  AT </a:t>
          </a:r>
          <a:r>
            <a:rPr lang="en-US" sz="1100" b="1" baseline="0">
              <a:solidFill>
                <a:srgbClr val="FF0000"/>
              </a:solidFill>
            </a:rPr>
            <a:t>810-376-2835</a:t>
          </a:r>
          <a:r>
            <a:rPr lang="en-US" sz="1100" baseline="0"/>
            <a:t> AND ASK FOR THE BILLING DEPARTMENT.</a:t>
          </a:r>
        </a:p>
        <a:p>
          <a:pPr algn="ctr"/>
          <a:endParaRPr lang="en-US" sz="1100" baseline="0"/>
        </a:p>
        <a:p>
          <a:pPr algn="ctr"/>
          <a:endParaRPr lang="en-US" sz="1100" baseline="0"/>
        </a:p>
        <a:p>
          <a:pPr algn="ctr"/>
          <a:r>
            <a:rPr lang="en-US" sz="1100" b="1" baseline="0"/>
            <a:t>**The hospital does offer promt-pay discounts for qualified individuals that are insured,  payment plans, or also financial assitance programs for un-insured or under-insured patients. If you are concered about some upcoming needed testing pricing please call the number above, we would be happy to work out a more suitable arrangement.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Posting these charges online is a federal requirement as of January 1st, 2021.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"/>
  <sheetViews>
    <sheetView workbookViewId="0">
      <selection activeCell="K6" sqref="A1:XFD1048576"/>
    </sheetView>
  </sheetViews>
  <sheetFormatPr defaultRowHeight="15" x14ac:dyDescent="0.25"/>
  <sheetData/>
  <sheetProtection algorithmName="SHA-512" hashValue="csRk934F+8tInUD/bb7DzQ3dVPCSKIwceN+CrI4Vv2CA82OYzryyD6MRURoEeRT2YgHUhEWndAAC/X7T6h5MQQ==" saltValue="3TFzrzSJRQVD2yXTb4E5wg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2"/>
  <sheetViews>
    <sheetView tabSelected="1" zoomScaleNormal="100" workbookViewId="0">
      <pane ySplit="4" topLeftCell="A170" activePane="bottomLeft" state="frozen"/>
      <selection pane="bottomLeft" activeCell="A3" sqref="A3"/>
    </sheetView>
  </sheetViews>
  <sheetFormatPr defaultRowHeight="15" x14ac:dyDescent="0.25"/>
  <cols>
    <col min="1" max="1" width="144.28515625" bestFit="1" customWidth="1"/>
    <col min="2" max="2" width="18.7109375" style="1" hidden="1" customWidth="1"/>
    <col min="3" max="3" width="40.5703125" style="1" customWidth="1"/>
    <col min="4" max="4" width="16" style="2" bestFit="1" customWidth="1"/>
    <col min="5" max="5" width="15.5703125" style="45" bestFit="1" customWidth="1"/>
    <col min="6" max="10" width="18" style="20" customWidth="1"/>
    <col min="11" max="11" width="18" style="20" hidden="1" customWidth="1"/>
    <col min="12" max="16" width="18" style="20" customWidth="1"/>
  </cols>
  <sheetData>
    <row r="1" spans="1:16" x14ac:dyDescent="0.25">
      <c r="A1" t="s">
        <v>0</v>
      </c>
    </row>
    <row r="2" spans="1:16" x14ac:dyDescent="0.25">
      <c r="A2" t="s">
        <v>353</v>
      </c>
    </row>
    <row r="4" spans="1:16" s="12" customFormat="1" ht="33" customHeight="1" x14ac:dyDescent="0.25">
      <c r="A4" s="11" t="s">
        <v>1</v>
      </c>
      <c r="B4" s="9" t="s">
        <v>2</v>
      </c>
      <c r="C4" s="9" t="s">
        <v>319</v>
      </c>
      <c r="D4" s="11" t="s">
        <v>3</v>
      </c>
      <c r="E4" s="46" t="s">
        <v>4</v>
      </c>
      <c r="F4" s="10" t="s">
        <v>5</v>
      </c>
      <c r="G4" s="21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27" t="s">
        <v>13</v>
      </c>
      <c r="O4" s="10" t="s">
        <v>14</v>
      </c>
      <c r="P4" s="10" t="s">
        <v>15</v>
      </c>
    </row>
    <row r="5" spans="1:16" s="53" customFormat="1" ht="15" customHeight="1" x14ac:dyDescent="0.25">
      <c r="A5" s="47" t="s">
        <v>321</v>
      </c>
      <c r="B5" s="48"/>
      <c r="C5" s="48"/>
      <c r="D5" s="49"/>
      <c r="E5" s="50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s="59" customFormat="1" x14ac:dyDescent="0.25">
      <c r="A6" s="54" t="s">
        <v>16</v>
      </c>
      <c r="B6" s="55"/>
      <c r="C6" s="55" t="s">
        <v>320</v>
      </c>
      <c r="D6" s="56">
        <v>90832</v>
      </c>
      <c r="E6" s="45">
        <v>119</v>
      </c>
      <c r="F6" s="57">
        <f>E6*0.8</f>
        <v>95.2</v>
      </c>
      <c r="G6" s="58">
        <v>72.42</v>
      </c>
      <c r="H6" s="58">
        <v>83.69</v>
      </c>
      <c r="I6" s="58">
        <v>72.42</v>
      </c>
      <c r="J6" s="58">
        <v>54.31</v>
      </c>
      <c r="K6" s="58">
        <v>72.42</v>
      </c>
      <c r="L6" s="58">
        <v>66.209999999999994</v>
      </c>
      <c r="M6" s="58">
        <v>84.3</v>
      </c>
      <c r="N6" s="58"/>
      <c r="O6" s="58"/>
      <c r="P6" s="58"/>
    </row>
    <row r="7" spans="1:16" s="59" customFormat="1" x14ac:dyDescent="0.25">
      <c r="A7" s="54" t="s">
        <v>17</v>
      </c>
      <c r="B7" s="55"/>
      <c r="C7" s="55" t="s">
        <v>320</v>
      </c>
      <c r="D7" s="56">
        <v>90834</v>
      </c>
      <c r="E7" s="45">
        <v>160</v>
      </c>
      <c r="F7" s="60">
        <f>E7*0.8</f>
        <v>128</v>
      </c>
      <c r="G7" s="58">
        <v>110</v>
      </c>
      <c r="H7" s="58">
        <v>111.3</v>
      </c>
      <c r="I7" s="58">
        <v>1110</v>
      </c>
      <c r="J7" s="58">
        <v>80.510000000000005</v>
      </c>
      <c r="K7" s="58">
        <v>110</v>
      </c>
      <c r="L7" s="58">
        <v>86.1</v>
      </c>
      <c r="M7" s="58">
        <v>112.39</v>
      </c>
      <c r="N7" s="58"/>
      <c r="O7" s="58"/>
      <c r="P7" s="58"/>
    </row>
    <row r="8" spans="1:16" s="59" customFormat="1" x14ac:dyDescent="0.25">
      <c r="A8" s="54" t="s">
        <v>18</v>
      </c>
      <c r="B8" s="55"/>
      <c r="C8" s="55" t="s">
        <v>320</v>
      </c>
      <c r="D8" s="56">
        <v>90837</v>
      </c>
      <c r="E8" s="45">
        <v>239</v>
      </c>
      <c r="F8" s="60">
        <f>E8*0.8</f>
        <v>191.20000000000002</v>
      </c>
      <c r="G8" s="58">
        <v>162</v>
      </c>
      <c r="H8" s="58">
        <v>166.52</v>
      </c>
      <c r="I8" s="58">
        <v>162</v>
      </c>
      <c r="J8" s="58">
        <v>95</v>
      </c>
      <c r="K8" s="58">
        <v>162</v>
      </c>
      <c r="L8" s="58">
        <v>126.28</v>
      </c>
      <c r="M8" s="58">
        <v>158.97999999999999</v>
      </c>
      <c r="N8" s="58"/>
      <c r="O8" s="58"/>
      <c r="P8" s="58"/>
    </row>
    <row r="9" spans="1:16" s="59" customFormat="1" x14ac:dyDescent="0.25">
      <c r="A9" s="54" t="s">
        <v>19</v>
      </c>
      <c r="B9" s="55"/>
      <c r="C9" s="55" t="s">
        <v>342</v>
      </c>
      <c r="D9" s="56">
        <v>90846</v>
      </c>
      <c r="E9" s="45" t="s">
        <v>332</v>
      </c>
      <c r="F9" s="60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59" customFormat="1" x14ac:dyDescent="0.25">
      <c r="A10" s="54" t="s">
        <v>20</v>
      </c>
      <c r="B10" s="55"/>
      <c r="C10" s="55" t="s">
        <v>342</v>
      </c>
      <c r="D10" s="56">
        <v>90847</v>
      </c>
      <c r="E10" s="45" t="s">
        <v>332</v>
      </c>
      <c r="F10" s="60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s="59" customFormat="1" x14ac:dyDescent="0.25">
      <c r="A11" s="54" t="s">
        <v>21</v>
      </c>
      <c r="B11" s="55"/>
      <c r="C11" s="55" t="s">
        <v>342</v>
      </c>
      <c r="D11" s="56">
        <v>90853</v>
      </c>
      <c r="E11" s="45" t="s">
        <v>332</v>
      </c>
      <c r="F11" s="60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s="59" customFormat="1" x14ac:dyDescent="0.25">
      <c r="A12" s="54" t="s">
        <v>22</v>
      </c>
      <c r="B12" s="55"/>
      <c r="C12" s="55" t="s">
        <v>320</v>
      </c>
      <c r="D12" s="56">
        <v>99203</v>
      </c>
      <c r="E12" s="45">
        <v>184</v>
      </c>
      <c r="F12" s="60">
        <f>E12*0.8</f>
        <v>147.20000000000002</v>
      </c>
      <c r="G12" s="58">
        <v>115.52</v>
      </c>
      <c r="H12" s="58">
        <v>115.62</v>
      </c>
      <c r="I12" s="58">
        <v>115.52</v>
      </c>
      <c r="J12" s="58">
        <v>111.32</v>
      </c>
      <c r="K12" s="58">
        <v>115.52</v>
      </c>
      <c r="L12" s="58">
        <v>100</v>
      </c>
      <c r="M12" s="58">
        <v>125.4</v>
      </c>
      <c r="N12" s="58"/>
      <c r="O12" s="58"/>
      <c r="P12" s="58"/>
    </row>
    <row r="13" spans="1:16" s="59" customFormat="1" x14ac:dyDescent="0.25">
      <c r="A13" s="54" t="s">
        <v>23</v>
      </c>
      <c r="B13" s="55"/>
      <c r="C13" s="55" t="s">
        <v>320</v>
      </c>
      <c r="D13" s="56">
        <v>99204</v>
      </c>
      <c r="E13" s="45">
        <v>281</v>
      </c>
      <c r="F13" s="60">
        <f>E13*0.8</f>
        <v>224.8</v>
      </c>
      <c r="G13" s="58">
        <v>177.1</v>
      </c>
      <c r="H13" s="58">
        <v>176.68</v>
      </c>
      <c r="I13" s="58">
        <v>177.1</v>
      </c>
      <c r="J13" s="58">
        <v>170.46</v>
      </c>
      <c r="K13" s="58">
        <v>177.1</v>
      </c>
      <c r="L13" s="58">
        <v>155</v>
      </c>
      <c r="M13" s="58">
        <v>190.35</v>
      </c>
      <c r="N13" s="58"/>
      <c r="O13" s="58"/>
      <c r="P13" s="58"/>
    </row>
    <row r="14" spans="1:16" s="59" customFormat="1" x14ac:dyDescent="0.25">
      <c r="A14" s="54" t="s">
        <v>24</v>
      </c>
      <c r="B14" s="55"/>
      <c r="C14" s="55" t="s">
        <v>320</v>
      </c>
      <c r="D14" s="56">
        <v>99205</v>
      </c>
      <c r="E14" s="45">
        <v>357</v>
      </c>
      <c r="F14" s="60">
        <f>E14*0.8</f>
        <v>285.60000000000002</v>
      </c>
      <c r="G14" s="58">
        <v>223.85</v>
      </c>
      <c r="H14" s="58">
        <v>223.24</v>
      </c>
      <c r="I14" s="58">
        <v>223.85</v>
      </c>
      <c r="J14" s="58">
        <v>211.21</v>
      </c>
      <c r="K14" s="58">
        <v>223.85</v>
      </c>
      <c r="L14" s="58">
        <v>204</v>
      </c>
      <c r="M14" s="58">
        <v>239.28</v>
      </c>
      <c r="N14" s="58"/>
      <c r="O14" s="58"/>
      <c r="P14" s="58"/>
    </row>
    <row r="15" spans="1:16" s="59" customFormat="1" x14ac:dyDescent="0.25">
      <c r="A15" s="54" t="s">
        <v>25</v>
      </c>
      <c r="B15" s="55"/>
      <c r="C15" s="55" t="s">
        <v>320</v>
      </c>
      <c r="D15" s="56">
        <v>99243</v>
      </c>
      <c r="E15" s="45" t="s">
        <v>332</v>
      </c>
      <c r="F15" s="60" t="e">
        <f>E15*0.8</f>
        <v>#VALUE!</v>
      </c>
      <c r="G15" s="58">
        <v>178.9</v>
      </c>
      <c r="H15" s="58">
        <v>135.94</v>
      </c>
      <c r="I15" s="58">
        <v>178.96</v>
      </c>
      <c r="J15" s="58">
        <v>87.957999999999998</v>
      </c>
      <c r="K15" s="58">
        <v>178.96</v>
      </c>
      <c r="L15" s="58">
        <v>0</v>
      </c>
      <c r="M15" s="58">
        <v>11.25</v>
      </c>
      <c r="N15" s="58"/>
      <c r="O15" s="58"/>
      <c r="P15" s="58"/>
    </row>
    <row r="16" spans="1:16" s="59" customFormat="1" x14ac:dyDescent="0.25">
      <c r="A16" s="54" t="s">
        <v>26</v>
      </c>
      <c r="B16" s="55"/>
      <c r="C16" s="55" t="s">
        <v>320</v>
      </c>
      <c r="D16" s="56">
        <v>99385</v>
      </c>
      <c r="E16" s="45">
        <v>228</v>
      </c>
      <c r="F16" s="60">
        <f>E16*0.8</f>
        <v>182.4</v>
      </c>
      <c r="G16" s="58">
        <v>138.47</v>
      </c>
      <c r="H16" s="58">
        <v>143.1</v>
      </c>
      <c r="I16" s="58">
        <v>138.47</v>
      </c>
      <c r="J16" s="58">
        <v>126.63</v>
      </c>
      <c r="K16" s="58">
        <v>138.47</v>
      </c>
      <c r="L16" s="58">
        <v>131</v>
      </c>
      <c r="M16" s="58">
        <v>164.24</v>
      </c>
      <c r="N16" s="58"/>
      <c r="O16" s="58"/>
      <c r="P16" s="58"/>
    </row>
    <row r="17" spans="1:16" s="59" customFormat="1" x14ac:dyDescent="0.25">
      <c r="A17" s="54" t="s">
        <v>27</v>
      </c>
      <c r="B17" s="55"/>
      <c r="C17" s="55" t="s">
        <v>320</v>
      </c>
      <c r="D17" s="56">
        <v>99386</v>
      </c>
      <c r="E17" s="45">
        <v>265</v>
      </c>
      <c r="F17" s="60">
        <f>E17*0.8</f>
        <v>212</v>
      </c>
      <c r="G17" s="58">
        <v>160.43</v>
      </c>
      <c r="H17" s="58">
        <v>165.61</v>
      </c>
      <c r="I17" s="58">
        <v>160.43</v>
      </c>
      <c r="J17" s="58">
        <v>146.75</v>
      </c>
      <c r="K17" s="58">
        <v>160.43</v>
      </c>
      <c r="L17" s="58">
        <v>154</v>
      </c>
      <c r="M17" s="58">
        <v>190.72</v>
      </c>
      <c r="N17" s="58"/>
      <c r="O17" s="58"/>
      <c r="P17" s="58"/>
    </row>
    <row r="18" spans="1:16" s="59" customFormat="1" x14ac:dyDescent="0.25">
      <c r="A18" s="59" t="s">
        <v>228</v>
      </c>
      <c r="B18" s="55"/>
      <c r="C18" s="55" t="s">
        <v>320</v>
      </c>
      <c r="D18" s="56">
        <v>90471</v>
      </c>
      <c r="E18" s="45">
        <v>24</v>
      </c>
      <c r="F18" s="60">
        <v>24</v>
      </c>
      <c r="G18" s="58">
        <v>12</v>
      </c>
      <c r="H18" s="58">
        <v>28.52</v>
      </c>
      <c r="I18" s="58">
        <v>12</v>
      </c>
      <c r="J18" s="58">
        <v>23.49</v>
      </c>
      <c r="K18" s="58">
        <v>12</v>
      </c>
      <c r="L18" s="58">
        <v>20</v>
      </c>
      <c r="M18" s="58">
        <v>26.75</v>
      </c>
      <c r="N18" s="58"/>
      <c r="O18" s="58"/>
      <c r="P18" s="58"/>
    </row>
    <row r="19" spans="1:16" s="59" customFormat="1" x14ac:dyDescent="0.25">
      <c r="A19" s="59" t="s">
        <v>229</v>
      </c>
      <c r="B19" s="55"/>
      <c r="C19" s="55" t="s">
        <v>320</v>
      </c>
      <c r="D19" s="56">
        <v>90472</v>
      </c>
      <c r="E19" s="45">
        <v>24</v>
      </c>
      <c r="F19" s="60">
        <v>24</v>
      </c>
      <c r="G19" s="58">
        <v>7</v>
      </c>
      <c r="H19" s="58">
        <v>15.29</v>
      </c>
      <c r="I19" s="58">
        <v>7</v>
      </c>
      <c r="J19" s="58">
        <v>11.7</v>
      </c>
      <c r="K19" s="58">
        <v>7</v>
      </c>
      <c r="L19" s="58">
        <v>11</v>
      </c>
      <c r="M19" s="58">
        <v>17.510000000000002</v>
      </c>
      <c r="N19" s="58"/>
      <c r="O19" s="58"/>
      <c r="P19" s="58"/>
    </row>
    <row r="20" spans="1:16" s="59" customFormat="1" x14ac:dyDescent="0.25">
      <c r="A20" s="59" t="s">
        <v>230</v>
      </c>
      <c r="B20" s="55"/>
      <c r="C20" s="55" t="s">
        <v>320</v>
      </c>
      <c r="D20" s="56">
        <v>90633</v>
      </c>
      <c r="E20" s="45">
        <v>55</v>
      </c>
      <c r="F20" s="60">
        <f>E20*0.8</f>
        <v>44</v>
      </c>
      <c r="G20" s="58">
        <v>33.85</v>
      </c>
      <c r="H20" s="58">
        <v>34</v>
      </c>
      <c r="I20" s="58">
        <v>33.83</v>
      </c>
      <c r="J20" s="58">
        <v>39.799999999999997</v>
      </c>
      <c r="K20" s="58">
        <v>33.83</v>
      </c>
      <c r="L20" s="58">
        <v>27</v>
      </c>
      <c r="M20" s="58"/>
      <c r="N20" s="58"/>
      <c r="O20" s="58"/>
      <c r="P20" s="58"/>
    </row>
    <row r="21" spans="1:16" s="59" customFormat="1" x14ac:dyDescent="0.25">
      <c r="A21" s="59" t="s">
        <v>231</v>
      </c>
      <c r="B21" s="55"/>
      <c r="C21" s="55" t="s">
        <v>320</v>
      </c>
      <c r="D21" s="56">
        <v>90649</v>
      </c>
      <c r="E21" s="45">
        <v>255</v>
      </c>
      <c r="F21" s="60">
        <f>E21*0.8</f>
        <v>204</v>
      </c>
      <c r="G21" s="58">
        <v>163.24</v>
      </c>
      <c r="H21" s="58">
        <v>160.16999999999999</v>
      </c>
      <c r="I21" s="58">
        <v>163.24</v>
      </c>
      <c r="J21" s="58">
        <v>192.05</v>
      </c>
      <c r="K21" s="58">
        <v>163.24</v>
      </c>
      <c r="L21" s="58">
        <v>133</v>
      </c>
      <c r="M21" s="58"/>
      <c r="N21" s="58"/>
      <c r="O21" s="58"/>
      <c r="P21" s="58"/>
    </row>
    <row r="22" spans="1:16" s="59" customFormat="1" x14ac:dyDescent="0.25">
      <c r="A22" s="59" t="s">
        <v>232</v>
      </c>
      <c r="B22" s="55"/>
      <c r="C22" s="55" t="s">
        <v>320</v>
      </c>
      <c r="D22" s="56">
        <v>90670</v>
      </c>
      <c r="E22" s="45">
        <v>283</v>
      </c>
      <c r="F22" s="60">
        <f>E22*0.8</f>
        <v>226.4</v>
      </c>
      <c r="G22" s="58">
        <v>230.14</v>
      </c>
      <c r="H22" s="58">
        <v>232.34</v>
      </c>
      <c r="I22" s="58">
        <v>230.14</v>
      </c>
      <c r="J22" s="58">
        <v>230.14</v>
      </c>
      <c r="K22" s="58">
        <v>230.14</v>
      </c>
      <c r="L22" s="58">
        <v>180</v>
      </c>
      <c r="M22" s="58"/>
      <c r="N22" s="58"/>
      <c r="O22" s="58"/>
      <c r="P22" s="58"/>
    </row>
    <row r="23" spans="1:16" s="59" customFormat="1" x14ac:dyDescent="0.25">
      <c r="A23" s="59" t="s">
        <v>233</v>
      </c>
      <c r="B23" s="55"/>
      <c r="C23" s="55" t="s">
        <v>320</v>
      </c>
      <c r="D23" s="56">
        <v>90674</v>
      </c>
      <c r="E23" s="45">
        <v>37</v>
      </c>
      <c r="F23" s="60">
        <f>E23*0.8</f>
        <v>29.6</v>
      </c>
      <c r="G23" s="58">
        <v>19.03</v>
      </c>
      <c r="H23" s="58">
        <v>27.38</v>
      </c>
      <c r="I23" s="58">
        <v>19.03</v>
      </c>
      <c r="J23" s="58">
        <v>19.03</v>
      </c>
      <c r="K23" s="58">
        <v>19.03</v>
      </c>
      <c r="L23" s="58">
        <v>19.41</v>
      </c>
      <c r="M23" s="58"/>
      <c r="N23" s="58"/>
      <c r="O23" s="58"/>
      <c r="P23" s="58"/>
    </row>
    <row r="24" spans="1:16" s="59" customFormat="1" x14ac:dyDescent="0.25">
      <c r="A24" s="59" t="s">
        <v>234</v>
      </c>
      <c r="B24" s="55"/>
      <c r="C24" s="55" t="s">
        <v>320</v>
      </c>
      <c r="D24" s="56">
        <v>90680</v>
      </c>
      <c r="E24" s="45">
        <v>143</v>
      </c>
      <c r="F24" s="60">
        <f>E24*0.8</f>
        <v>114.4</v>
      </c>
      <c r="G24" s="58">
        <v>86.1</v>
      </c>
      <c r="H24" s="58">
        <v>86.09</v>
      </c>
      <c r="I24" s="58">
        <v>86.1</v>
      </c>
      <c r="J24" s="58">
        <v>101.29</v>
      </c>
      <c r="K24" s="58">
        <v>86.1</v>
      </c>
      <c r="L24" s="58">
        <v>77</v>
      </c>
      <c r="M24" s="58"/>
      <c r="N24" s="58"/>
      <c r="O24" s="58"/>
      <c r="P24" s="58"/>
    </row>
    <row r="25" spans="1:16" s="59" customFormat="1" x14ac:dyDescent="0.25">
      <c r="A25" s="59" t="s">
        <v>235</v>
      </c>
      <c r="B25" s="55"/>
      <c r="C25" s="55" t="s">
        <v>320</v>
      </c>
      <c r="D25" s="56">
        <v>90685</v>
      </c>
      <c r="E25" s="45" t="s">
        <v>332</v>
      </c>
      <c r="F25" s="60" t="e">
        <f>E25*0.8</f>
        <v>#VALUE!</v>
      </c>
      <c r="G25" s="58">
        <v>20.34</v>
      </c>
      <c r="H25" s="58">
        <v>20.73</v>
      </c>
      <c r="I25" s="58">
        <v>20.34</v>
      </c>
      <c r="J25" s="58">
        <v>20.34</v>
      </c>
      <c r="K25" s="58">
        <v>20.34</v>
      </c>
      <c r="L25" s="58">
        <v>23.23</v>
      </c>
      <c r="M25" s="58"/>
      <c r="N25" s="58"/>
      <c r="O25" s="58"/>
      <c r="P25" s="58"/>
    </row>
    <row r="26" spans="1:16" s="59" customFormat="1" x14ac:dyDescent="0.25">
      <c r="A26" s="59" t="s">
        <v>236</v>
      </c>
      <c r="B26" s="55"/>
      <c r="C26" s="55" t="s">
        <v>320</v>
      </c>
      <c r="D26" s="56">
        <v>90686</v>
      </c>
      <c r="E26" s="45">
        <v>30</v>
      </c>
      <c r="F26" s="60">
        <f>E26*0.8</f>
        <v>24</v>
      </c>
      <c r="G26" s="58">
        <v>19.03</v>
      </c>
      <c r="H26" s="58">
        <v>19.39</v>
      </c>
      <c r="I26" s="58">
        <v>19.03</v>
      </c>
      <c r="J26" s="58">
        <v>19.03</v>
      </c>
      <c r="K26" s="58">
        <v>19.03</v>
      </c>
      <c r="L26" s="58">
        <v>19.41</v>
      </c>
      <c r="M26" s="58"/>
      <c r="N26" s="58"/>
      <c r="O26" s="58"/>
      <c r="P26" s="58"/>
    </row>
    <row r="27" spans="1:16" s="59" customFormat="1" x14ac:dyDescent="0.25">
      <c r="A27" s="59" t="s">
        <v>237</v>
      </c>
      <c r="B27" s="55"/>
      <c r="C27" s="55" t="s">
        <v>320</v>
      </c>
      <c r="D27" s="56">
        <v>90688</v>
      </c>
      <c r="E27" s="45">
        <v>29</v>
      </c>
      <c r="F27" s="60">
        <f>E27*0.8</f>
        <v>23.200000000000003</v>
      </c>
      <c r="G27" s="58">
        <v>17.84</v>
      </c>
      <c r="H27" s="58">
        <v>18.170000000000002</v>
      </c>
      <c r="I27" s="58">
        <v>17.84</v>
      </c>
      <c r="J27" s="58">
        <v>17.84</v>
      </c>
      <c r="K27" s="58">
        <v>17.84</v>
      </c>
      <c r="L27" s="58">
        <v>18.39</v>
      </c>
      <c r="M27" s="58"/>
      <c r="N27" s="58"/>
      <c r="O27" s="58"/>
      <c r="P27" s="58"/>
    </row>
    <row r="28" spans="1:16" s="59" customFormat="1" x14ac:dyDescent="0.25">
      <c r="A28" s="59" t="s">
        <v>238</v>
      </c>
      <c r="B28" s="55"/>
      <c r="C28" s="55" t="s">
        <v>320</v>
      </c>
      <c r="D28" s="56">
        <v>90696</v>
      </c>
      <c r="E28" s="45">
        <v>91</v>
      </c>
      <c r="F28" s="60">
        <f>E28*0.8</f>
        <v>72.8</v>
      </c>
      <c r="G28" s="58">
        <v>54.18</v>
      </c>
      <c r="H28" s="58">
        <v>55.21</v>
      </c>
      <c r="I28" s="58">
        <v>54.18</v>
      </c>
      <c r="J28" s="58">
        <v>63.74</v>
      </c>
      <c r="K28" s="58">
        <v>54.18</v>
      </c>
      <c r="L28" s="58">
        <v>59.5</v>
      </c>
      <c r="M28" s="58"/>
      <c r="N28" s="58"/>
      <c r="O28" s="58"/>
      <c r="P28" s="58"/>
    </row>
    <row r="29" spans="1:16" s="59" customFormat="1" x14ac:dyDescent="0.25">
      <c r="A29" s="59" t="s">
        <v>239</v>
      </c>
      <c r="B29" s="55"/>
      <c r="C29" s="55" t="s">
        <v>320</v>
      </c>
      <c r="D29" s="56">
        <v>90698</v>
      </c>
      <c r="E29" s="45">
        <v>167</v>
      </c>
      <c r="F29" s="60">
        <f>E29*0.8</f>
        <v>133.6</v>
      </c>
      <c r="G29" s="58">
        <v>101.19</v>
      </c>
      <c r="H29" s="58">
        <v>101.19</v>
      </c>
      <c r="I29" s="58">
        <v>101.19</v>
      </c>
      <c r="J29" s="58">
        <v>17.84</v>
      </c>
      <c r="K29" s="58">
        <v>101.19</v>
      </c>
      <c r="L29" s="58">
        <v>75</v>
      </c>
      <c r="M29" s="58"/>
      <c r="N29" s="58"/>
      <c r="O29" s="58"/>
      <c r="P29" s="58"/>
    </row>
    <row r="30" spans="1:16" s="59" customFormat="1" x14ac:dyDescent="0.25">
      <c r="A30" s="59" t="s">
        <v>240</v>
      </c>
      <c r="B30" s="55"/>
      <c r="C30" s="55" t="s">
        <v>320</v>
      </c>
      <c r="D30" s="56">
        <v>90700</v>
      </c>
      <c r="E30" s="45">
        <v>53</v>
      </c>
      <c r="F30" s="60">
        <f>E30*0.8</f>
        <v>42.400000000000006</v>
      </c>
      <c r="G30" s="58">
        <v>25.51</v>
      </c>
      <c r="H30" s="58">
        <v>31.94</v>
      </c>
      <c r="I30" s="58">
        <v>25.51</v>
      </c>
      <c r="J30" s="58">
        <v>30.01</v>
      </c>
      <c r="K30" s="58">
        <v>25.51</v>
      </c>
      <c r="L30" s="58">
        <v>20</v>
      </c>
      <c r="M30" s="58"/>
      <c r="N30" s="58"/>
      <c r="O30" s="58"/>
      <c r="P30" s="58"/>
    </row>
    <row r="31" spans="1:16" s="59" customFormat="1" x14ac:dyDescent="0.25">
      <c r="A31" s="59" t="s">
        <v>241</v>
      </c>
      <c r="B31" s="55"/>
      <c r="C31" s="55" t="s">
        <v>320</v>
      </c>
      <c r="D31" s="56">
        <v>90707</v>
      </c>
      <c r="E31" s="45">
        <v>133</v>
      </c>
      <c r="F31" s="60">
        <f>E31*0.8</f>
        <v>106.4</v>
      </c>
      <c r="G31" s="58">
        <v>79.87</v>
      </c>
      <c r="H31" s="58">
        <v>79.86</v>
      </c>
      <c r="I31" s="58">
        <v>79.87</v>
      </c>
      <c r="J31" s="58">
        <v>93.96</v>
      </c>
      <c r="K31" s="58">
        <v>79.87</v>
      </c>
      <c r="L31" s="58">
        <v>55</v>
      </c>
      <c r="M31" s="58"/>
      <c r="N31" s="58"/>
      <c r="O31" s="58"/>
      <c r="P31" s="58"/>
    </row>
    <row r="32" spans="1:16" s="59" customFormat="1" x14ac:dyDescent="0.25">
      <c r="A32" s="59" t="s">
        <v>242</v>
      </c>
      <c r="B32" s="55"/>
      <c r="C32" s="55" t="s">
        <v>320</v>
      </c>
      <c r="D32" s="56">
        <v>90714</v>
      </c>
      <c r="E32" s="45">
        <v>53</v>
      </c>
      <c r="F32" s="60">
        <f>E32*0.8</f>
        <v>42.400000000000006</v>
      </c>
      <c r="G32" s="58">
        <v>28.94</v>
      </c>
      <c r="H32" s="58">
        <v>32.33</v>
      </c>
      <c r="I32" s="58">
        <v>28.94</v>
      </c>
      <c r="J32" s="58">
        <v>28.94</v>
      </c>
      <c r="K32" s="58">
        <v>28.94</v>
      </c>
      <c r="L32" s="58">
        <v>19</v>
      </c>
      <c r="M32" s="58"/>
      <c r="N32" s="58"/>
      <c r="O32" s="58"/>
      <c r="P32" s="58"/>
    </row>
    <row r="33" spans="1:16" s="59" customFormat="1" x14ac:dyDescent="0.25">
      <c r="A33" s="59" t="s">
        <v>243</v>
      </c>
      <c r="B33" s="55"/>
      <c r="C33" s="55" t="s">
        <v>320</v>
      </c>
      <c r="D33" s="56">
        <v>90715</v>
      </c>
      <c r="E33" s="45">
        <v>62</v>
      </c>
      <c r="F33" s="60">
        <f>E33*0.8</f>
        <v>49.6</v>
      </c>
      <c r="G33" s="58">
        <v>33.44</v>
      </c>
      <c r="H33" s="58">
        <v>37.880000000000003</v>
      </c>
      <c r="I33" s="58">
        <v>33.44</v>
      </c>
      <c r="J33" s="58">
        <v>33.44</v>
      </c>
      <c r="K33" s="58">
        <v>33.44</v>
      </c>
      <c r="L33" s="58">
        <v>41</v>
      </c>
      <c r="M33" s="58"/>
      <c r="N33" s="58"/>
      <c r="O33" s="58"/>
      <c r="P33" s="58"/>
    </row>
    <row r="34" spans="1:16" s="59" customFormat="1" x14ac:dyDescent="0.25">
      <c r="A34" s="59" t="s">
        <v>244</v>
      </c>
      <c r="B34" s="55"/>
      <c r="C34" s="55" t="s">
        <v>320</v>
      </c>
      <c r="D34" s="56">
        <v>90716</v>
      </c>
      <c r="E34" s="45">
        <v>231</v>
      </c>
      <c r="F34" s="60">
        <f>E34*0.8</f>
        <v>184.8</v>
      </c>
      <c r="G34" s="58">
        <v>138.31</v>
      </c>
      <c r="H34" s="58">
        <v>138.31</v>
      </c>
      <c r="I34" s="58">
        <v>138.31</v>
      </c>
      <c r="J34" s="58">
        <v>162.72</v>
      </c>
      <c r="K34" s="58">
        <v>138.31</v>
      </c>
      <c r="L34" s="58">
        <v>116</v>
      </c>
      <c r="M34" s="58"/>
      <c r="N34" s="58"/>
      <c r="O34" s="58"/>
      <c r="P34" s="58"/>
    </row>
    <row r="35" spans="1:16" s="59" customFormat="1" x14ac:dyDescent="0.25">
      <c r="A35" s="59" t="s">
        <v>245</v>
      </c>
      <c r="B35" s="55"/>
      <c r="C35" s="55" t="s">
        <v>320</v>
      </c>
      <c r="D35" s="56">
        <v>90733</v>
      </c>
      <c r="E35" s="45">
        <v>197</v>
      </c>
      <c r="F35" s="60">
        <f>E35*0.8</f>
        <v>157.60000000000002</v>
      </c>
      <c r="G35" s="58">
        <v>125.5</v>
      </c>
      <c r="H35" s="58">
        <v>123.17</v>
      </c>
      <c r="I35" s="58">
        <v>125.5</v>
      </c>
      <c r="J35" s="58">
        <v>147.65</v>
      </c>
      <c r="K35" s="58">
        <v>125.5</v>
      </c>
      <c r="L35" s="58">
        <v>109</v>
      </c>
      <c r="M35" s="58"/>
      <c r="N35" s="58"/>
      <c r="O35" s="58"/>
      <c r="P35" s="58"/>
    </row>
    <row r="36" spans="1:16" s="59" customFormat="1" x14ac:dyDescent="0.25">
      <c r="A36" s="59" t="s">
        <v>246</v>
      </c>
      <c r="B36" s="55"/>
      <c r="C36" s="55" t="s">
        <v>320</v>
      </c>
      <c r="D36" s="56">
        <v>90744</v>
      </c>
      <c r="E36" s="45">
        <v>227</v>
      </c>
      <c r="F36" s="60">
        <f>E36*0.8</f>
        <v>181.60000000000002</v>
      </c>
      <c r="G36" s="58">
        <v>28.21</v>
      </c>
      <c r="H36" s="58">
        <v>32.26</v>
      </c>
      <c r="I36" s="58">
        <v>28.21</v>
      </c>
      <c r="J36" s="58">
        <v>28.21</v>
      </c>
      <c r="K36" s="58">
        <v>28.21</v>
      </c>
      <c r="L36" s="58">
        <v>25</v>
      </c>
      <c r="M36" s="58"/>
      <c r="N36" s="58"/>
      <c r="O36" s="58"/>
      <c r="P36" s="58"/>
    </row>
    <row r="37" spans="1:16" s="59" customFormat="1" x14ac:dyDescent="0.25">
      <c r="A37" s="59" t="s">
        <v>247</v>
      </c>
      <c r="B37" s="55"/>
      <c r="C37" s="55" t="s">
        <v>320</v>
      </c>
      <c r="D37" s="56">
        <v>93005</v>
      </c>
      <c r="E37" s="45">
        <v>19</v>
      </c>
      <c r="F37" s="60">
        <f>E37*0.8</f>
        <v>15.200000000000001</v>
      </c>
      <c r="G37" s="58">
        <v>11.38</v>
      </c>
      <c r="H37" s="58">
        <v>10.199999999999999</v>
      </c>
      <c r="I37" s="58">
        <v>11.38</v>
      </c>
      <c r="J37" s="58">
        <v>10.4</v>
      </c>
      <c r="K37" s="58">
        <v>11.38</v>
      </c>
      <c r="L37" s="58">
        <v>15.87</v>
      </c>
      <c r="M37" s="58">
        <v>13.13</v>
      </c>
      <c r="N37" s="58"/>
      <c r="O37" s="58"/>
      <c r="P37" s="58"/>
    </row>
    <row r="38" spans="1:16" s="59" customFormat="1" x14ac:dyDescent="0.25">
      <c r="A38" s="59" t="s">
        <v>248</v>
      </c>
      <c r="B38" s="55"/>
      <c r="C38" s="55" t="s">
        <v>320</v>
      </c>
      <c r="D38" s="56">
        <v>93010</v>
      </c>
      <c r="E38" s="45">
        <v>16</v>
      </c>
      <c r="F38" s="60">
        <f>E38*0.8</f>
        <v>12.8</v>
      </c>
      <c r="G38" s="58">
        <v>11.44</v>
      </c>
      <c r="H38" s="58">
        <v>10.199999999999999</v>
      </c>
      <c r="I38" s="58">
        <v>11.44</v>
      </c>
      <c r="J38" s="58">
        <v>8.43</v>
      </c>
      <c r="K38" s="58">
        <v>11.44</v>
      </c>
      <c r="L38" s="58">
        <v>10.4</v>
      </c>
      <c r="M38" s="58">
        <v>13.13</v>
      </c>
      <c r="N38" s="58"/>
      <c r="O38" s="58"/>
      <c r="P38" s="58"/>
    </row>
    <row r="39" spans="1:16" s="59" customFormat="1" x14ac:dyDescent="0.25">
      <c r="A39" s="59" t="s">
        <v>248</v>
      </c>
      <c r="B39" s="55"/>
      <c r="C39" s="55" t="s">
        <v>323</v>
      </c>
      <c r="D39" s="56">
        <v>93005</v>
      </c>
      <c r="E39" s="45">
        <v>156</v>
      </c>
      <c r="F39" s="60">
        <f>E39*0.8</f>
        <v>124.80000000000001</v>
      </c>
      <c r="G39" s="58">
        <f>E39*0.95</f>
        <v>148.19999999999999</v>
      </c>
      <c r="H39" s="58">
        <f>E39*0.97</f>
        <v>151.32</v>
      </c>
      <c r="I39" s="58">
        <f>E39*0.98</f>
        <v>152.88</v>
      </c>
      <c r="J39" s="58">
        <f>E39*0.98</f>
        <v>152.88</v>
      </c>
      <c r="K39" s="58"/>
      <c r="L39" s="58">
        <f>E39*0.98</f>
        <v>152.88</v>
      </c>
      <c r="M39" s="58">
        <f>E39*0.95</f>
        <v>148.19999999999999</v>
      </c>
      <c r="N39" s="58">
        <f>E39*0.91</f>
        <v>141.96</v>
      </c>
      <c r="O39" s="61">
        <f>MIN(G39:N39)</f>
        <v>141.96</v>
      </c>
      <c r="P39" s="62">
        <f>MAX(G39:N39)</f>
        <v>152.88</v>
      </c>
    </row>
    <row r="40" spans="1:16" s="59" customFormat="1" x14ac:dyDescent="0.25">
      <c r="A40" s="59" t="s">
        <v>343</v>
      </c>
      <c r="B40" s="55"/>
      <c r="C40" s="55" t="s">
        <v>320</v>
      </c>
      <c r="D40" s="56">
        <v>94060</v>
      </c>
      <c r="E40" s="45">
        <v>142</v>
      </c>
      <c r="F40" s="60">
        <f>E40*0.8</f>
        <v>113.60000000000001</v>
      </c>
      <c r="G40" s="58">
        <v>63.67</v>
      </c>
      <c r="H40" s="58">
        <v>89.03</v>
      </c>
      <c r="I40" s="58">
        <v>63.637</v>
      </c>
      <c r="J40" s="58">
        <v>59.09</v>
      </c>
      <c r="K40" s="58">
        <v>63.67</v>
      </c>
      <c r="L40" s="58">
        <v>64.98</v>
      </c>
      <c r="M40" s="58">
        <v>85.29</v>
      </c>
      <c r="N40" s="58"/>
      <c r="O40" s="58"/>
      <c r="P40" s="58"/>
    </row>
    <row r="41" spans="1:16" s="59" customFormat="1" x14ac:dyDescent="0.25">
      <c r="A41" s="59" t="s">
        <v>253</v>
      </c>
      <c r="B41" s="55"/>
      <c r="C41" s="55" t="s">
        <v>320</v>
      </c>
      <c r="D41" s="56">
        <v>94640</v>
      </c>
      <c r="E41" s="45">
        <v>43</v>
      </c>
      <c r="F41" s="60">
        <f>E41*0.8</f>
        <v>34.4</v>
      </c>
      <c r="G41" s="58">
        <v>19.07</v>
      </c>
      <c r="H41" s="58">
        <v>26.66</v>
      </c>
      <c r="I41" s="58">
        <v>19.07</v>
      </c>
      <c r="J41" s="58">
        <v>17.28</v>
      </c>
      <c r="K41" s="58">
        <v>19.07</v>
      </c>
      <c r="L41" s="58">
        <v>15.03</v>
      </c>
      <c r="M41" s="58">
        <v>24.81</v>
      </c>
      <c r="N41" s="58"/>
      <c r="O41" s="58"/>
      <c r="P41" s="58"/>
    </row>
    <row r="42" spans="1:16" s="59" customFormat="1" x14ac:dyDescent="0.25">
      <c r="A42" s="59" t="s">
        <v>255</v>
      </c>
      <c r="B42" s="55"/>
      <c r="C42" s="55" t="s">
        <v>341</v>
      </c>
      <c r="D42" s="56">
        <v>94760</v>
      </c>
      <c r="E42" s="45">
        <v>126</v>
      </c>
      <c r="F42" s="60">
        <f>E42*0.8</f>
        <v>100.80000000000001</v>
      </c>
      <c r="G42" s="58">
        <f>E42*0.95</f>
        <v>119.69999999999999</v>
      </c>
      <c r="H42" s="58">
        <f>E42*0.97</f>
        <v>122.22</v>
      </c>
      <c r="I42" s="58">
        <f>E42*0.98</f>
        <v>123.48</v>
      </c>
      <c r="J42" s="58">
        <f>E42*0.98</f>
        <v>123.48</v>
      </c>
      <c r="K42" s="58"/>
      <c r="L42" s="58">
        <f>E42*0.98</f>
        <v>123.48</v>
      </c>
      <c r="M42" s="58">
        <f>E42*0.95</f>
        <v>119.69999999999999</v>
      </c>
      <c r="N42" s="58">
        <f>E42*0.91</f>
        <v>114.66000000000001</v>
      </c>
      <c r="O42" s="61"/>
      <c r="P42" s="62"/>
    </row>
    <row r="43" spans="1:16" s="59" customFormat="1" x14ac:dyDescent="0.25">
      <c r="A43" s="59" t="s">
        <v>257</v>
      </c>
      <c r="B43" s="55"/>
      <c r="C43" s="55" t="s">
        <v>341</v>
      </c>
      <c r="D43" s="56">
        <v>94761</v>
      </c>
      <c r="E43" s="45">
        <v>63</v>
      </c>
      <c r="F43" s="60">
        <f>E43*0.8</f>
        <v>50.400000000000006</v>
      </c>
      <c r="G43" s="58">
        <v>19</v>
      </c>
      <c r="H43" s="58">
        <v>19.54</v>
      </c>
      <c r="I43" s="58">
        <v>19.600000000000001</v>
      </c>
      <c r="J43" s="58">
        <v>19.600000000000001</v>
      </c>
      <c r="K43" s="58"/>
      <c r="L43" s="58">
        <v>19.600000000000001</v>
      </c>
      <c r="M43" s="58">
        <v>19</v>
      </c>
      <c r="N43" s="58">
        <v>18.2</v>
      </c>
      <c r="O43" s="58"/>
      <c r="P43" s="58"/>
    </row>
    <row r="44" spans="1:16" s="59" customFormat="1" x14ac:dyDescent="0.25">
      <c r="A44" s="59" t="s">
        <v>258</v>
      </c>
      <c r="B44" s="55"/>
      <c r="C44" s="55" t="s">
        <v>320</v>
      </c>
      <c r="D44" s="56">
        <v>95115</v>
      </c>
      <c r="E44" s="45">
        <v>22</v>
      </c>
      <c r="F44" s="60">
        <f>E44*0.8</f>
        <v>17.600000000000001</v>
      </c>
      <c r="G44" s="58">
        <v>9.3699999999999992</v>
      </c>
      <c r="H44" s="58">
        <v>13.86</v>
      </c>
      <c r="I44" s="58">
        <v>9.3699999999999992</v>
      </c>
      <c r="J44" s="58">
        <v>9.75</v>
      </c>
      <c r="K44" s="58">
        <v>9.3699999999999992</v>
      </c>
      <c r="L44" s="58">
        <v>16</v>
      </c>
      <c r="M44" s="58">
        <v>11.2</v>
      </c>
      <c r="N44" s="58"/>
      <c r="O44" s="58"/>
      <c r="P44" s="58"/>
    </row>
    <row r="45" spans="1:16" s="59" customFormat="1" x14ac:dyDescent="0.25">
      <c r="A45" s="59" t="s">
        <v>259</v>
      </c>
      <c r="B45" s="55"/>
      <c r="C45" s="55" t="s">
        <v>320</v>
      </c>
      <c r="D45" s="56">
        <v>95117</v>
      </c>
      <c r="E45" s="45">
        <v>25</v>
      </c>
      <c r="F45" s="60">
        <f>E45*0.8</f>
        <v>20</v>
      </c>
      <c r="G45" s="58">
        <v>10.77</v>
      </c>
      <c r="H45" s="58">
        <v>15.99</v>
      </c>
      <c r="I45" s="58">
        <v>10.77</v>
      </c>
      <c r="J45" s="58">
        <v>11.71</v>
      </c>
      <c r="K45" s="58">
        <v>10.77</v>
      </c>
      <c r="L45" s="58">
        <v>20</v>
      </c>
      <c r="M45" s="58">
        <v>12.92</v>
      </c>
      <c r="N45" s="58"/>
      <c r="O45" s="58"/>
      <c r="P45" s="58"/>
    </row>
    <row r="46" spans="1:16" s="59" customFormat="1" x14ac:dyDescent="0.25">
      <c r="A46" s="59" t="s">
        <v>260</v>
      </c>
      <c r="B46" s="55"/>
      <c r="C46" s="55" t="s">
        <v>322</v>
      </c>
      <c r="D46" s="56">
        <v>95885</v>
      </c>
      <c r="E46" s="45">
        <v>432</v>
      </c>
      <c r="F46" s="60">
        <f>E46*0.8</f>
        <v>345.6</v>
      </c>
      <c r="G46" s="58">
        <f>E46*0.95</f>
        <v>410.4</v>
      </c>
      <c r="H46" s="58">
        <f>E46*0.97</f>
        <v>419.03999999999996</v>
      </c>
      <c r="I46" s="58">
        <f>E46*0.98</f>
        <v>423.36</v>
      </c>
      <c r="J46" s="58">
        <f>E46*0.98</f>
        <v>423.36</v>
      </c>
      <c r="K46" s="58"/>
      <c r="L46" s="58">
        <f>E46*0.98</f>
        <v>423.36</v>
      </c>
      <c r="M46" s="58">
        <f>E46*0.95</f>
        <v>410.4</v>
      </c>
      <c r="N46" s="58">
        <f>E46*0.91</f>
        <v>393.12</v>
      </c>
      <c r="O46" s="61">
        <f t="shared" ref="O46:O52" si="0">MIN(G46:N46)</f>
        <v>393.12</v>
      </c>
      <c r="P46" s="62">
        <f t="shared" ref="P46:P52" si="1">MAX(G46:N46)</f>
        <v>423.36</v>
      </c>
    </row>
    <row r="47" spans="1:16" s="59" customFormat="1" x14ac:dyDescent="0.25">
      <c r="A47" s="59" t="s">
        <v>261</v>
      </c>
      <c r="B47" s="55"/>
      <c r="C47" s="55" t="s">
        <v>322</v>
      </c>
      <c r="D47" s="56">
        <v>95886</v>
      </c>
      <c r="E47" s="45">
        <v>515</v>
      </c>
      <c r="F47" s="60">
        <f>E47*0.8</f>
        <v>412</v>
      </c>
      <c r="G47" s="58">
        <f>E47*0.95</f>
        <v>489.25</v>
      </c>
      <c r="H47" s="58">
        <f>E47*0.97</f>
        <v>499.55</v>
      </c>
      <c r="I47" s="58">
        <f>E47*0.98</f>
        <v>504.7</v>
      </c>
      <c r="J47" s="58">
        <f>E47*0.98</f>
        <v>504.7</v>
      </c>
      <c r="K47" s="58"/>
      <c r="L47" s="58">
        <f>E47*0.98</f>
        <v>504.7</v>
      </c>
      <c r="M47" s="58">
        <f>E47*0.95</f>
        <v>489.25</v>
      </c>
      <c r="N47" s="58">
        <f>E47*0.91</f>
        <v>468.65000000000003</v>
      </c>
      <c r="O47" s="61">
        <f t="shared" si="0"/>
        <v>468.65000000000003</v>
      </c>
      <c r="P47" s="62">
        <f t="shared" si="1"/>
        <v>504.7</v>
      </c>
    </row>
    <row r="48" spans="1:16" s="59" customFormat="1" x14ac:dyDescent="0.25">
      <c r="A48" s="59" t="s">
        <v>262</v>
      </c>
      <c r="B48" s="55"/>
      <c r="C48" s="55" t="s">
        <v>322</v>
      </c>
      <c r="D48" s="56">
        <v>95907</v>
      </c>
      <c r="E48" s="45">
        <v>380</v>
      </c>
      <c r="F48" s="60">
        <f>E48*0.8</f>
        <v>304</v>
      </c>
      <c r="G48" s="58">
        <f>E48*0.95</f>
        <v>361</v>
      </c>
      <c r="H48" s="58">
        <f>E48*0.97</f>
        <v>368.59999999999997</v>
      </c>
      <c r="I48" s="58">
        <f>E48*0.98</f>
        <v>372.4</v>
      </c>
      <c r="J48" s="58">
        <f>E48*0.98</f>
        <v>372.4</v>
      </c>
      <c r="K48" s="58"/>
      <c r="L48" s="58">
        <f>E48*0.98</f>
        <v>372.4</v>
      </c>
      <c r="M48" s="58">
        <f>E48*0.95</f>
        <v>361</v>
      </c>
      <c r="N48" s="58">
        <f>E48*0.91</f>
        <v>345.8</v>
      </c>
      <c r="O48" s="61">
        <f t="shared" si="0"/>
        <v>345.8</v>
      </c>
      <c r="P48" s="62">
        <f t="shared" si="1"/>
        <v>372.4</v>
      </c>
    </row>
    <row r="49" spans="1:16" s="59" customFormat="1" x14ac:dyDescent="0.25">
      <c r="A49" s="59" t="s">
        <v>263</v>
      </c>
      <c r="B49" s="55"/>
      <c r="C49" s="55" t="s">
        <v>322</v>
      </c>
      <c r="D49" s="56">
        <v>95908</v>
      </c>
      <c r="E49" s="45">
        <v>465</v>
      </c>
      <c r="F49" s="60">
        <f>E49*0.8</f>
        <v>372</v>
      </c>
      <c r="G49" s="58">
        <f>E49*0.95</f>
        <v>441.75</v>
      </c>
      <c r="H49" s="58">
        <f>E49*0.97</f>
        <v>451.05</v>
      </c>
      <c r="I49" s="58">
        <f>E49*0.98</f>
        <v>455.7</v>
      </c>
      <c r="J49" s="58">
        <f>E49*0.98</f>
        <v>455.7</v>
      </c>
      <c r="K49" s="58"/>
      <c r="L49" s="58">
        <f>E49*0.98</f>
        <v>455.7</v>
      </c>
      <c r="M49" s="58">
        <f>E49*0.95</f>
        <v>441.75</v>
      </c>
      <c r="N49" s="58">
        <f>E49*0.91</f>
        <v>423.15000000000003</v>
      </c>
      <c r="O49" s="61">
        <f t="shared" si="0"/>
        <v>423.15000000000003</v>
      </c>
      <c r="P49" s="62">
        <f t="shared" si="1"/>
        <v>455.7</v>
      </c>
    </row>
    <row r="50" spans="1:16" s="59" customFormat="1" x14ac:dyDescent="0.25">
      <c r="A50" s="59" t="s">
        <v>264</v>
      </c>
      <c r="B50" s="55"/>
      <c r="C50" s="55" t="s">
        <v>322</v>
      </c>
      <c r="D50" s="56">
        <v>95909</v>
      </c>
      <c r="E50" s="45">
        <v>561</v>
      </c>
      <c r="F50" s="60">
        <f>E50*0.8</f>
        <v>448.8</v>
      </c>
      <c r="G50" s="58">
        <f>E50*0.95</f>
        <v>532.94999999999993</v>
      </c>
      <c r="H50" s="58">
        <f>E50*0.97</f>
        <v>544.16999999999996</v>
      </c>
      <c r="I50" s="58">
        <f>E50*0.98</f>
        <v>549.78</v>
      </c>
      <c r="J50" s="58">
        <f>E50*0.98</f>
        <v>549.78</v>
      </c>
      <c r="K50" s="58"/>
      <c r="L50" s="58">
        <f>E50*0.98</f>
        <v>549.78</v>
      </c>
      <c r="M50" s="58">
        <f>E50*0.95</f>
        <v>532.94999999999993</v>
      </c>
      <c r="N50" s="58">
        <f>E50*0.91</f>
        <v>510.51</v>
      </c>
      <c r="O50" s="61">
        <f t="shared" si="0"/>
        <v>510.51</v>
      </c>
      <c r="P50" s="62">
        <f t="shared" si="1"/>
        <v>549.78</v>
      </c>
    </row>
    <row r="51" spans="1:16" s="59" customFormat="1" x14ac:dyDescent="0.25">
      <c r="A51" s="59" t="s">
        <v>265</v>
      </c>
      <c r="B51" s="55"/>
      <c r="C51" s="55" t="s">
        <v>320</v>
      </c>
      <c r="D51" s="56">
        <v>96127</v>
      </c>
      <c r="E51" s="45">
        <v>10</v>
      </c>
      <c r="F51" s="60">
        <f>E51*0.8</f>
        <v>8</v>
      </c>
      <c r="G51" s="58">
        <v>5.52</v>
      </c>
      <c r="H51" s="58">
        <v>7.46</v>
      </c>
      <c r="I51" s="58">
        <v>5.52</v>
      </c>
      <c r="J51" s="58">
        <v>5.0199999999999996</v>
      </c>
      <c r="K51" s="58">
        <v>5.52</v>
      </c>
      <c r="L51" s="58">
        <v>5.2</v>
      </c>
      <c r="M51" s="58">
        <v>8.4700000000000006</v>
      </c>
      <c r="N51" s="58"/>
      <c r="O51" s="58">
        <f t="shared" si="0"/>
        <v>5.0199999999999996</v>
      </c>
      <c r="P51" s="58">
        <f t="shared" si="1"/>
        <v>8.4700000000000006</v>
      </c>
    </row>
    <row r="52" spans="1:16" s="59" customFormat="1" x14ac:dyDescent="0.25">
      <c r="A52" s="59" t="s">
        <v>286</v>
      </c>
      <c r="B52" s="55"/>
      <c r="C52" s="55" t="s">
        <v>320</v>
      </c>
      <c r="D52" s="56">
        <v>99202</v>
      </c>
      <c r="E52" s="45">
        <v>130</v>
      </c>
      <c r="F52" s="60">
        <f>E52*0.8</f>
        <v>104</v>
      </c>
      <c r="G52" s="58">
        <v>81.52</v>
      </c>
      <c r="H52" s="58">
        <v>81.66</v>
      </c>
      <c r="I52" s="58">
        <v>81.52</v>
      </c>
      <c r="J52" s="58">
        <v>76.02</v>
      </c>
      <c r="K52" s="58">
        <v>81.52</v>
      </c>
      <c r="L52" s="58">
        <v>71</v>
      </c>
      <c r="M52" s="58">
        <v>88.39</v>
      </c>
      <c r="N52" s="58"/>
      <c r="O52" s="58">
        <f t="shared" si="0"/>
        <v>71</v>
      </c>
      <c r="P52" s="58">
        <f t="shared" si="1"/>
        <v>88.39</v>
      </c>
    </row>
    <row r="53" spans="1:16" s="59" customFormat="1" x14ac:dyDescent="0.25">
      <c r="A53" s="59" t="s">
        <v>287</v>
      </c>
      <c r="B53" s="55"/>
      <c r="C53" s="55" t="s">
        <v>320</v>
      </c>
      <c r="D53" s="56">
        <v>99212</v>
      </c>
      <c r="E53" s="45">
        <v>77</v>
      </c>
      <c r="F53" s="60">
        <f>E53*0.8</f>
        <v>61.6</v>
      </c>
      <c r="G53" s="58">
        <v>48.64</v>
      </c>
      <c r="H53" s="58">
        <v>48.84</v>
      </c>
      <c r="I53" s="58">
        <v>48.64</v>
      </c>
      <c r="J53" s="58">
        <v>44.59</v>
      </c>
      <c r="K53" s="58">
        <v>48.64</v>
      </c>
      <c r="L53" s="58">
        <v>41</v>
      </c>
      <c r="M53" s="58">
        <v>52.21</v>
      </c>
      <c r="N53" s="58"/>
      <c r="O53" s="58"/>
      <c r="P53" s="58"/>
    </row>
    <row r="54" spans="1:16" s="59" customFormat="1" x14ac:dyDescent="0.25">
      <c r="A54" s="59" t="s">
        <v>288</v>
      </c>
      <c r="B54" s="55"/>
      <c r="C54" s="55" t="s">
        <v>320</v>
      </c>
      <c r="D54" s="56">
        <v>99213</v>
      </c>
      <c r="E54" s="45">
        <v>128</v>
      </c>
      <c r="F54" s="60">
        <f>E54*0.8</f>
        <v>102.4</v>
      </c>
      <c r="G54" s="58">
        <v>80.17</v>
      </c>
      <c r="H54" s="58">
        <v>80.52</v>
      </c>
      <c r="I54" s="58">
        <v>80.17</v>
      </c>
      <c r="J54" s="58">
        <v>73.930000000000007</v>
      </c>
      <c r="K54" s="58">
        <v>80.17</v>
      </c>
      <c r="L54" s="58">
        <v>62.5</v>
      </c>
      <c r="M54" s="58">
        <v>85.93</v>
      </c>
      <c r="N54" s="58"/>
      <c r="O54" s="58"/>
      <c r="P54" s="58"/>
    </row>
    <row r="55" spans="1:16" s="59" customFormat="1" x14ac:dyDescent="0.25">
      <c r="A55" s="59" t="s">
        <v>289</v>
      </c>
      <c r="B55" s="55"/>
      <c r="C55" s="55" t="s">
        <v>320</v>
      </c>
      <c r="D55" s="56">
        <v>99214</v>
      </c>
      <c r="E55" s="45">
        <v>186</v>
      </c>
      <c r="F55" s="60">
        <f>E55*0.8</f>
        <v>148.80000000000001</v>
      </c>
      <c r="G55" s="58">
        <v>116.15</v>
      </c>
      <c r="H55" s="58">
        <v>116.77</v>
      </c>
      <c r="I55" s="58">
        <v>116.15</v>
      </c>
      <c r="J55" s="58">
        <v>109.19</v>
      </c>
      <c r="K55" s="58">
        <v>116.15</v>
      </c>
      <c r="L55" s="58">
        <v>98</v>
      </c>
      <c r="M55" s="58">
        <v>125.81</v>
      </c>
      <c r="N55" s="58"/>
      <c r="O55" s="58"/>
      <c r="P55" s="58"/>
    </row>
    <row r="56" spans="1:16" s="59" customFormat="1" x14ac:dyDescent="0.25">
      <c r="A56" s="59" t="s">
        <v>290</v>
      </c>
      <c r="B56" s="55"/>
      <c r="C56" s="55" t="s">
        <v>320</v>
      </c>
      <c r="D56" s="56">
        <v>99215</v>
      </c>
      <c r="E56" s="45">
        <v>250</v>
      </c>
      <c r="F56" s="60">
        <f>E56*0.8</f>
        <v>200</v>
      </c>
      <c r="G56" s="58">
        <v>156.08000000000001</v>
      </c>
      <c r="H56" s="58">
        <v>156.84</v>
      </c>
      <c r="I56" s="58">
        <v>156.08000000000001</v>
      </c>
      <c r="J56" s="58">
        <v>146.81</v>
      </c>
      <c r="K56" s="58">
        <v>156.08000000000001</v>
      </c>
      <c r="L56" s="58">
        <v>134</v>
      </c>
      <c r="M56" s="58">
        <v>168.56</v>
      </c>
      <c r="N56" s="58"/>
      <c r="O56" s="58"/>
      <c r="P56" s="58"/>
    </row>
    <row r="57" spans="1:16" s="59" customFormat="1" x14ac:dyDescent="0.25">
      <c r="A57" s="59" t="s">
        <v>291</v>
      </c>
      <c r="B57" s="55"/>
      <c r="C57" s="55" t="s">
        <v>320</v>
      </c>
      <c r="D57" s="56">
        <v>99304</v>
      </c>
      <c r="E57" s="45">
        <v>217</v>
      </c>
      <c r="F57" s="60">
        <f>E57*0.8</f>
        <v>173.60000000000002</v>
      </c>
      <c r="G57" s="58">
        <v>97.34</v>
      </c>
      <c r="H57" s="58">
        <v>135.94</v>
      </c>
      <c r="I57" s="58">
        <v>97.34</v>
      </c>
      <c r="J57" s="58">
        <v>89.9</v>
      </c>
      <c r="K57" s="58">
        <v>97.34</v>
      </c>
      <c r="L57" s="58">
        <v>96</v>
      </c>
      <c r="M57" s="58">
        <v>112.14</v>
      </c>
      <c r="N57" s="58"/>
      <c r="O57" s="58"/>
      <c r="P57" s="58"/>
    </row>
    <row r="58" spans="1:16" s="59" customFormat="1" x14ac:dyDescent="0.25">
      <c r="A58" s="59" t="s">
        <v>292</v>
      </c>
      <c r="B58" s="55"/>
      <c r="C58" s="55" t="s">
        <v>320</v>
      </c>
      <c r="D58" s="56">
        <v>99305</v>
      </c>
      <c r="E58" s="45">
        <v>311</v>
      </c>
      <c r="F58" s="60">
        <f>E58*0.8</f>
        <v>248.8</v>
      </c>
      <c r="G58" s="58">
        <v>138.66</v>
      </c>
      <c r="H58" s="58">
        <v>194.58</v>
      </c>
      <c r="I58" s="58">
        <v>138.66</v>
      </c>
      <c r="J58" s="58">
        <v>127.08</v>
      </c>
      <c r="K58" s="58">
        <v>138.66</v>
      </c>
      <c r="L58" s="58">
        <v>134</v>
      </c>
      <c r="M58" s="58">
        <v>162.02000000000001</v>
      </c>
      <c r="N58" s="58"/>
      <c r="O58" s="58"/>
      <c r="P58" s="58"/>
    </row>
    <row r="59" spans="1:16" s="59" customFormat="1" x14ac:dyDescent="0.25">
      <c r="A59" s="59" t="s">
        <v>293</v>
      </c>
      <c r="B59" s="55"/>
      <c r="C59" s="55" t="s">
        <v>320</v>
      </c>
      <c r="D59" s="56">
        <v>99306</v>
      </c>
      <c r="E59" s="45">
        <v>400</v>
      </c>
      <c r="F59" s="60">
        <f>E59*0.8</f>
        <v>320</v>
      </c>
      <c r="G59" s="58">
        <v>179.48</v>
      </c>
      <c r="H59" s="58">
        <v>251.09</v>
      </c>
      <c r="I59" s="58">
        <v>179.48</v>
      </c>
      <c r="J59" s="58">
        <v>160.54</v>
      </c>
      <c r="K59" s="58">
        <v>179.48</v>
      </c>
      <c r="L59" s="58">
        <v>172</v>
      </c>
      <c r="M59" s="58">
        <v>107.49</v>
      </c>
      <c r="N59" s="58"/>
      <c r="O59" s="58"/>
      <c r="P59" s="58"/>
    </row>
    <row r="60" spans="1:16" s="59" customFormat="1" x14ac:dyDescent="0.25">
      <c r="A60" s="59" t="s">
        <v>294</v>
      </c>
      <c r="B60" s="55"/>
      <c r="C60" s="55" t="s">
        <v>320</v>
      </c>
      <c r="D60" s="56">
        <v>99307</v>
      </c>
      <c r="E60" s="45">
        <v>106</v>
      </c>
      <c r="F60" s="60">
        <f>E60*0.8</f>
        <v>84.800000000000011</v>
      </c>
      <c r="G60" s="58">
        <v>47.24</v>
      </c>
      <c r="H60" s="58">
        <v>66.099999999999994</v>
      </c>
      <c r="I60" s="58">
        <v>47.24</v>
      </c>
      <c r="J60" s="58">
        <v>41.91</v>
      </c>
      <c r="K60" s="58">
        <v>47.24</v>
      </c>
      <c r="L60" s="58">
        <v>47</v>
      </c>
      <c r="M60" s="58">
        <v>54.75</v>
      </c>
      <c r="N60" s="58"/>
      <c r="O60" s="58"/>
      <c r="P60" s="58"/>
    </row>
    <row r="61" spans="1:16" s="59" customFormat="1" x14ac:dyDescent="0.25">
      <c r="A61" s="59" t="s">
        <v>295</v>
      </c>
      <c r="B61" s="55"/>
      <c r="C61" s="55" t="s">
        <v>320</v>
      </c>
      <c r="D61" s="56">
        <v>99308</v>
      </c>
      <c r="E61" s="45">
        <v>165</v>
      </c>
      <c r="F61" s="60">
        <f>E61*0.8</f>
        <v>132</v>
      </c>
      <c r="G61" s="58">
        <v>74.31</v>
      </c>
      <c r="H61" s="58">
        <v>103.95</v>
      </c>
      <c r="I61" s="58">
        <v>74.31</v>
      </c>
      <c r="J61" s="58">
        <v>65.239999999999995</v>
      </c>
      <c r="K61" s="58">
        <v>74.31</v>
      </c>
      <c r="L61" s="58">
        <v>72</v>
      </c>
      <c r="M61" s="58">
        <v>85.65</v>
      </c>
      <c r="N61" s="58"/>
      <c r="O61" s="58"/>
      <c r="P61" s="58"/>
    </row>
    <row r="62" spans="1:16" s="59" customFormat="1" x14ac:dyDescent="0.25">
      <c r="A62" s="59" t="s">
        <v>296</v>
      </c>
      <c r="B62" s="55"/>
      <c r="C62" s="55" t="s">
        <v>320</v>
      </c>
      <c r="D62" s="56">
        <v>99309</v>
      </c>
      <c r="E62" s="45">
        <v>219</v>
      </c>
      <c r="F62" s="60">
        <f>E62*0.8</f>
        <v>175.20000000000002</v>
      </c>
      <c r="G62" s="58">
        <v>97.56</v>
      </c>
      <c r="H62" s="58">
        <v>137.01</v>
      </c>
      <c r="I62" s="58">
        <v>97.56</v>
      </c>
      <c r="J62" s="58">
        <v>85.44</v>
      </c>
      <c r="K62" s="58">
        <v>97.56</v>
      </c>
      <c r="L62" s="58">
        <v>97</v>
      </c>
      <c r="M62" s="58">
        <v>113.9</v>
      </c>
      <c r="N62" s="58"/>
      <c r="O62" s="58"/>
      <c r="P62" s="58"/>
    </row>
    <row r="63" spans="1:16" s="59" customFormat="1" x14ac:dyDescent="0.25">
      <c r="A63" s="59" t="s">
        <v>297</v>
      </c>
      <c r="B63" s="55"/>
      <c r="C63" s="55" t="s">
        <v>320</v>
      </c>
      <c r="D63" s="56">
        <v>99310</v>
      </c>
      <c r="E63" s="45">
        <v>322</v>
      </c>
      <c r="F63" s="60">
        <f>E63*0.8</f>
        <v>257.60000000000002</v>
      </c>
      <c r="G63" s="58">
        <v>143.83000000000001</v>
      </c>
      <c r="H63" s="58">
        <v>202.04</v>
      </c>
      <c r="I63" s="58">
        <v>143.83000000000001</v>
      </c>
      <c r="J63" s="58">
        <v>127.52</v>
      </c>
      <c r="K63" s="58">
        <v>143.83000000000001</v>
      </c>
      <c r="L63" s="58">
        <v>142</v>
      </c>
      <c r="M63" s="58">
        <v>168.65</v>
      </c>
      <c r="N63" s="58"/>
      <c r="O63" s="58"/>
      <c r="P63" s="58"/>
    </row>
    <row r="64" spans="1:16" s="59" customFormat="1" x14ac:dyDescent="0.25">
      <c r="A64" s="59" t="s">
        <v>298</v>
      </c>
      <c r="B64" s="55"/>
      <c r="C64" s="55" t="s">
        <v>320</v>
      </c>
      <c r="D64" s="56">
        <v>99347</v>
      </c>
      <c r="E64" s="45">
        <v>131</v>
      </c>
      <c r="F64" s="60">
        <f>E64*0.8</f>
        <v>104.80000000000001</v>
      </c>
      <c r="G64" s="58">
        <v>58.38</v>
      </c>
      <c r="H64" s="58">
        <v>82.1</v>
      </c>
      <c r="I64" s="58">
        <v>58.38</v>
      </c>
      <c r="J64" s="58">
        <v>54.11</v>
      </c>
      <c r="K64" s="58">
        <v>58.38</v>
      </c>
      <c r="L64" s="58">
        <v>62</v>
      </c>
      <c r="M64" s="58">
        <v>68.87</v>
      </c>
      <c r="N64" s="58"/>
      <c r="O64" s="58"/>
      <c r="P64" s="58"/>
    </row>
    <row r="65" spans="1:16" s="59" customFormat="1" x14ac:dyDescent="0.25">
      <c r="A65" s="59" t="s">
        <v>299</v>
      </c>
      <c r="B65" s="55"/>
      <c r="C65" s="55" t="s">
        <v>320</v>
      </c>
      <c r="D65" s="56">
        <v>99348</v>
      </c>
      <c r="E65" s="45">
        <v>202</v>
      </c>
      <c r="F65" s="60">
        <f>E65*0.8</f>
        <v>161.60000000000002</v>
      </c>
      <c r="G65" s="58">
        <v>90.18</v>
      </c>
      <c r="H65" s="58">
        <v>126.34</v>
      </c>
      <c r="I65" s="58">
        <v>90.18</v>
      </c>
      <c r="J65" s="58">
        <v>81.37</v>
      </c>
      <c r="K65" s="58">
        <v>90.18</v>
      </c>
      <c r="L65" s="58">
        <v>95</v>
      </c>
      <c r="M65" s="58">
        <v>104.63</v>
      </c>
      <c r="N65" s="58"/>
      <c r="O65" s="58"/>
      <c r="P65" s="58"/>
    </row>
    <row r="66" spans="1:16" s="59" customFormat="1" x14ac:dyDescent="0.25">
      <c r="A66" s="59" t="s">
        <v>300</v>
      </c>
      <c r="B66" s="55"/>
      <c r="C66" s="55" t="s">
        <v>320</v>
      </c>
      <c r="D66" s="56">
        <v>99349</v>
      </c>
      <c r="E66" s="45">
        <v>309</v>
      </c>
      <c r="F66" s="60">
        <f>E66*0.8</f>
        <v>247.20000000000002</v>
      </c>
      <c r="G66" s="58">
        <v>137.91</v>
      </c>
      <c r="H66" s="58">
        <v>193.52</v>
      </c>
      <c r="I66" s="58">
        <v>137.91</v>
      </c>
      <c r="J66" s="58">
        <v>121.96</v>
      </c>
      <c r="K66" s="58">
        <v>137.91</v>
      </c>
      <c r="L66" s="58">
        <v>139</v>
      </c>
      <c r="M66" s="58">
        <v>160.69999999999999</v>
      </c>
      <c r="N66" s="58"/>
      <c r="O66" s="58"/>
      <c r="P66" s="58"/>
    </row>
    <row r="67" spans="1:16" s="59" customFormat="1" x14ac:dyDescent="0.25">
      <c r="A67" s="59" t="s">
        <v>301</v>
      </c>
      <c r="B67" s="55"/>
      <c r="C67" s="55" t="s">
        <v>320</v>
      </c>
      <c r="D67" s="56">
        <v>99350</v>
      </c>
      <c r="E67" s="45">
        <v>430</v>
      </c>
      <c r="F67" s="60">
        <f>E67*0.8</f>
        <v>344</v>
      </c>
      <c r="G67" s="58">
        <v>193.21</v>
      </c>
      <c r="H67" s="58">
        <v>269.75</v>
      </c>
      <c r="I67" s="58">
        <v>193.21</v>
      </c>
      <c r="J67" s="58">
        <v>170.1</v>
      </c>
      <c r="K67" s="58">
        <v>193.21</v>
      </c>
      <c r="L67" s="58">
        <v>195</v>
      </c>
      <c r="M67" s="58">
        <v>222.95</v>
      </c>
      <c r="N67" s="58"/>
      <c r="O67" s="58"/>
      <c r="P67" s="58"/>
    </row>
    <row r="68" spans="1:16" s="59" customFormat="1" x14ac:dyDescent="0.25">
      <c r="A68" s="59" t="s">
        <v>302</v>
      </c>
      <c r="B68" s="55"/>
      <c r="C68" s="55" t="s">
        <v>320</v>
      </c>
      <c r="D68" s="56">
        <v>99381</v>
      </c>
      <c r="E68" s="45">
        <v>266</v>
      </c>
      <c r="F68" s="60">
        <f>E68*0.8</f>
        <v>212.8</v>
      </c>
      <c r="G68" s="58">
        <v>115.18</v>
      </c>
      <c r="H68" s="58">
        <v>166.86</v>
      </c>
      <c r="I68" s="58">
        <v>115.18</v>
      </c>
      <c r="J68" s="58">
        <v>106.24</v>
      </c>
      <c r="K68" s="58">
        <v>115.18</v>
      </c>
      <c r="L68" s="58">
        <v>114</v>
      </c>
      <c r="M68" s="58">
        <v>115.18</v>
      </c>
      <c r="N68" s="58"/>
      <c r="O68" s="58"/>
      <c r="P68" s="58"/>
    </row>
    <row r="69" spans="1:16" s="59" customFormat="1" x14ac:dyDescent="0.25">
      <c r="A69" s="59" t="s">
        <v>303</v>
      </c>
      <c r="B69" s="55"/>
      <c r="C69" s="55" t="s">
        <v>320</v>
      </c>
      <c r="D69" s="56">
        <v>99382</v>
      </c>
      <c r="E69" s="45">
        <v>278</v>
      </c>
      <c r="F69" s="60">
        <f>E69*0.8</f>
        <v>222.4</v>
      </c>
      <c r="G69" s="58">
        <v>120.83</v>
      </c>
      <c r="H69" s="58">
        <v>174.86</v>
      </c>
      <c r="I69" s="58">
        <v>120.83</v>
      </c>
      <c r="J69" s="58">
        <v>110.56</v>
      </c>
      <c r="K69" s="58">
        <v>120.83</v>
      </c>
      <c r="L69" s="58">
        <v>1230</v>
      </c>
      <c r="M69" s="58">
        <v>162.62</v>
      </c>
      <c r="N69" s="58"/>
      <c r="O69" s="58"/>
      <c r="P69" s="58"/>
    </row>
    <row r="70" spans="1:16" s="59" customFormat="1" x14ac:dyDescent="0.25">
      <c r="A70" s="59" t="s">
        <v>305</v>
      </c>
      <c r="B70" s="55"/>
      <c r="C70" s="55" t="s">
        <v>320</v>
      </c>
      <c r="D70" s="56">
        <v>99383</v>
      </c>
      <c r="E70" s="45">
        <v>208</v>
      </c>
      <c r="F70" s="60">
        <f>E70*0.8</f>
        <v>166.4</v>
      </c>
      <c r="G70" s="58">
        <v>126.11</v>
      </c>
      <c r="H70" s="58">
        <v>130.51</v>
      </c>
      <c r="I70" s="58">
        <v>126.11</v>
      </c>
      <c r="J70" s="58">
        <v>114.75</v>
      </c>
      <c r="K70" s="58">
        <v>126.11</v>
      </c>
      <c r="L70" s="58">
        <v>120</v>
      </c>
      <c r="M70" s="58">
        <v>154.54</v>
      </c>
      <c r="N70" s="58"/>
      <c r="O70" s="58"/>
      <c r="P70" s="58"/>
    </row>
    <row r="71" spans="1:16" s="59" customFormat="1" x14ac:dyDescent="0.25">
      <c r="A71" s="59" t="s">
        <v>304</v>
      </c>
      <c r="B71" s="55"/>
      <c r="C71" s="55" t="s">
        <v>320</v>
      </c>
      <c r="D71" s="56">
        <v>99384</v>
      </c>
      <c r="E71" s="45">
        <v>235</v>
      </c>
      <c r="F71" s="60">
        <f>E71*0.8</f>
        <v>188</v>
      </c>
      <c r="G71" s="58">
        <v>143.03</v>
      </c>
      <c r="H71" s="58">
        <v>147.68</v>
      </c>
      <c r="I71" s="58">
        <v>143.03</v>
      </c>
      <c r="J71" s="58">
        <v>129.9</v>
      </c>
      <c r="K71" s="58">
        <v>143.03</v>
      </c>
      <c r="L71" s="58">
        <v>131</v>
      </c>
      <c r="M71" s="58">
        <v>169.97</v>
      </c>
      <c r="N71" s="58"/>
      <c r="O71" s="58"/>
      <c r="P71" s="58"/>
    </row>
    <row r="72" spans="1:16" s="59" customFormat="1" x14ac:dyDescent="0.25">
      <c r="A72" s="59" t="s">
        <v>306</v>
      </c>
      <c r="B72" s="55"/>
      <c r="C72" s="55" t="s">
        <v>320</v>
      </c>
      <c r="D72" s="56">
        <v>99391</v>
      </c>
      <c r="E72" s="45">
        <v>241</v>
      </c>
      <c r="F72" s="60">
        <f>E72*0.8</f>
        <v>192.8</v>
      </c>
      <c r="G72" s="58">
        <v>104.4</v>
      </c>
      <c r="H72" s="58">
        <v>150.87</v>
      </c>
      <c r="I72" s="58">
        <v>104.4</v>
      </c>
      <c r="J72" s="58">
        <v>94.54</v>
      </c>
      <c r="K72" s="58">
        <v>104.4</v>
      </c>
      <c r="L72" s="58">
        <v>88.5</v>
      </c>
      <c r="M72" s="58">
        <v>139.91</v>
      </c>
      <c r="N72" s="58"/>
      <c r="O72" s="58"/>
      <c r="P72" s="58"/>
    </row>
    <row r="73" spans="1:16" s="59" customFormat="1" x14ac:dyDescent="0.25">
      <c r="A73" s="59" t="s">
        <v>307</v>
      </c>
      <c r="B73" s="55"/>
      <c r="C73" s="55" t="s">
        <v>320</v>
      </c>
      <c r="D73" s="56">
        <v>99392</v>
      </c>
      <c r="E73" s="45">
        <v>256</v>
      </c>
      <c r="F73" s="60">
        <f>E73*0.8</f>
        <v>204.8</v>
      </c>
      <c r="G73" s="58">
        <v>81.5</v>
      </c>
      <c r="H73" s="58">
        <v>160.46</v>
      </c>
      <c r="I73" s="58">
        <v>81.5</v>
      </c>
      <c r="J73" s="58">
        <v>101.33</v>
      </c>
      <c r="K73" s="58">
        <v>81.5</v>
      </c>
      <c r="L73" s="58">
        <v>99</v>
      </c>
      <c r="M73" s="58">
        <v>149.22999999999999</v>
      </c>
      <c r="N73" s="58"/>
      <c r="O73" s="58"/>
      <c r="P73" s="58"/>
    </row>
    <row r="74" spans="1:16" s="59" customFormat="1" x14ac:dyDescent="0.25">
      <c r="A74" s="59" t="s">
        <v>308</v>
      </c>
      <c r="B74" s="55"/>
      <c r="C74" s="55" t="s">
        <v>320</v>
      </c>
      <c r="D74" s="56">
        <v>99393</v>
      </c>
      <c r="E74" s="45">
        <v>182</v>
      </c>
      <c r="F74" s="60">
        <f>E74*0.8</f>
        <v>145.6</v>
      </c>
      <c r="G74" s="58">
        <v>110.53</v>
      </c>
      <c r="H74" s="58">
        <v>114.48</v>
      </c>
      <c r="I74" s="58">
        <v>110.53</v>
      </c>
      <c r="J74" s="58">
        <v>101</v>
      </c>
      <c r="K74" s="58">
        <v>110.53</v>
      </c>
      <c r="L74" s="58">
        <v>98</v>
      </c>
      <c r="M74" s="58">
        <v>132.44999999999999</v>
      </c>
      <c r="N74" s="58"/>
      <c r="O74" s="58"/>
      <c r="P74" s="58"/>
    </row>
    <row r="75" spans="1:16" s="59" customFormat="1" x14ac:dyDescent="0.25">
      <c r="A75" s="59" t="s">
        <v>309</v>
      </c>
      <c r="B75" s="55"/>
      <c r="C75" s="55" t="s">
        <v>320</v>
      </c>
      <c r="D75" s="56">
        <v>99394</v>
      </c>
      <c r="E75" s="45">
        <v>201</v>
      </c>
      <c r="F75" s="60">
        <f>E75*0.8</f>
        <v>160.80000000000001</v>
      </c>
      <c r="G75" s="58">
        <v>121.81</v>
      </c>
      <c r="H75" s="58">
        <v>125.93</v>
      </c>
      <c r="I75" s="58">
        <v>121.81</v>
      </c>
      <c r="J75" s="58">
        <v>110.16</v>
      </c>
      <c r="K75" s="58">
        <v>121.81</v>
      </c>
      <c r="L75" s="58">
        <v>108</v>
      </c>
      <c r="M75" s="58">
        <v>145.25</v>
      </c>
      <c r="N75" s="58"/>
      <c r="O75" s="58"/>
      <c r="P75" s="58"/>
    </row>
    <row r="76" spans="1:16" s="59" customFormat="1" x14ac:dyDescent="0.25">
      <c r="A76" s="59" t="s">
        <v>310</v>
      </c>
      <c r="B76" s="55"/>
      <c r="C76" s="55" t="s">
        <v>320</v>
      </c>
      <c r="D76" s="56">
        <v>99395</v>
      </c>
      <c r="E76" s="45">
        <v>206</v>
      </c>
      <c r="F76" s="60">
        <f>E76*0.8</f>
        <v>164.8</v>
      </c>
      <c r="G76" s="58">
        <v>124.69</v>
      </c>
      <c r="H76" s="58">
        <v>128.97999999999999</v>
      </c>
      <c r="I76" s="58">
        <v>124.69</v>
      </c>
      <c r="J76" s="58">
        <v>120.48</v>
      </c>
      <c r="K76" s="58">
        <v>124.69</v>
      </c>
      <c r="L76" s="58">
        <v>108.5</v>
      </c>
      <c r="M76" s="58">
        <v>148.34</v>
      </c>
      <c r="N76" s="58"/>
      <c r="O76" s="58"/>
      <c r="P76" s="58"/>
    </row>
    <row r="77" spans="1:16" s="59" customFormat="1" x14ac:dyDescent="0.25">
      <c r="A77" s="59" t="s">
        <v>311</v>
      </c>
      <c r="B77" s="55"/>
      <c r="C77" s="55" t="s">
        <v>320</v>
      </c>
      <c r="D77" s="56">
        <v>99396</v>
      </c>
      <c r="E77" s="45">
        <v>219</v>
      </c>
      <c r="F77" s="60">
        <f>E77*0.8</f>
        <v>175.20000000000002</v>
      </c>
      <c r="G77" s="58">
        <v>133.09</v>
      </c>
      <c r="H77" s="58">
        <v>137.38</v>
      </c>
      <c r="I77" s="58">
        <v>133.09</v>
      </c>
      <c r="J77" s="58">
        <v>120.48</v>
      </c>
      <c r="K77" s="58">
        <v>133.09</v>
      </c>
      <c r="L77" s="58">
        <v>120</v>
      </c>
      <c r="M77" s="58">
        <v>158.5</v>
      </c>
      <c r="N77" s="58"/>
      <c r="O77" s="58"/>
      <c r="P77" s="58"/>
    </row>
    <row r="78" spans="1:16" s="59" customFormat="1" x14ac:dyDescent="0.25">
      <c r="A78" s="59" t="s">
        <v>312</v>
      </c>
      <c r="B78" s="55"/>
      <c r="C78" s="55" t="s">
        <v>320</v>
      </c>
      <c r="D78" s="56">
        <v>99406</v>
      </c>
      <c r="E78" s="45">
        <v>23</v>
      </c>
      <c r="F78" s="60">
        <f>E78*0.8</f>
        <v>18.400000000000002</v>
      </c>
      <c r="G78" s="58">
        <v>15.95</v>
      </c>
      <c r="H78" s="58">
        <v>16.41</v>
      </c>
      <c r="I78" s="58">
        <v>15.95</v>
      </c>
      <c r="J78" s="58">
        <v>13.34</v>
      </c>
      <c r="K78" s="58">
        <v>15.95</v>
      </c>
      <c r="L78" s="58">
        <v>14.3</v>
      </c>
      <c r="M78" s="58">
        <v>18.55</v>
      </c>
      <c r="N78" s="58"/>
      <c r="O78" s="58"/>
      <c r="P78" s="58"/>
    </row>
    <row r="79" spans="1:16" s="59" customFormat="1" x14ac:dyDescent="0.25">
      <c r="A79" s="59" t="s">
        <v>313</v>
      </c>
      <c r="B79" s="55"/>
      <c r="C79" s="55" t="s">
        <v>320</v>
      </c>
      <c r="D79" s="56">
        <v>99441</v>
      </c>
      <c r="E79" s="45">
        <v>66</v>
      </c>
      <c r="F79" s="60">
        <f>E79*0.8</f>
        <v>52.800000000000004</v>
      </c>
      <c r="G79" s="58">
        <v>48.64</v>
      </c>
      <c r="H79" s="58">
        <v>21.32</v>
      </c>
      <c r="I79" s="58">
        <v>48.64</v>
      </c>
      <c r="J79" s="58">
        <v>45.3</v>
      </c>
      <c r="K79" s="58">
        <v>48.64</v>
      </c>
      <c r="L79" s="58">
        <v>18.260000000000002</v>
      </c>
      <c r="M79" s="58">
        <v>16.04</v>
      </c>
      <c r="N79" s="58"/>
      <c r="O79" s="58"/>
      <c r="P79" s="58"/>
    </row>
    <row r="80" spans="1:16" s="59" customFormat="1" x14ac:dyDescent="0.25">
      <c r="A80" s="59" t="s">
        <v>314</v>
      </c>
      <c r="B80" s="55"/>
      <c r="C80" s="55" t="s">
        <v>320</v>
      </c>
      <c r="D80" s="56">
        <v>99442</v>
      </c>
      <c r="E80" s="45">
        <v>109</v>
      </c>
      <c r="F80" s="60">
        <f>E80*0.8</f>
        <v>87.2</v>
      </c>
      <c r="G80" s="58">
        <v>80.180000000000007</v>
      </c>
      <c r="H80" s="58">
        <v>41.58</v>
      </c>
      <c r="I80" s="58">
        <v>80.180000000000007</v>
      </c>
      <c r="J80" s="58">
        <v>74.67</v>
      </c>
      <c r="K80" s="58">
        <v>80.180000000000007</v>
      </c>
      <c r="L80" s="58">
        <v>34.71</v>
      </c>
      <c r="M80" s="58">
        <v>31.25</v>
      </c>
      <c r="N80" s="58"/>
      <c r="O80" s="58"/>
      <c r="P80" s="58"/>
    </row>
    <row r="81" spans="1:16" s="59" customFormat="1" x14ac:dyDescent="0.25">
      <c r="A81" s="59" t="s">
        <v>315</v>
      </c>
      <c r="B81" s="55"/>
      <c r="C81" s="55" t="s">
        <v>320</v>
      </c>
      <c r="D81" s="56">
        <v>99443</v>
      </c>
      <c r="E81" s="45">
        <v>155</v>
      </c>
      <c r="F81" s="60">
        <f>E81*0.8</f>
        <v>124</v>
      </c>
      <c r="G81" s="58">
        <v>116.15</v>
      </c>
      <c r="H81" s="58">
        <v>60.77</v>
      </c>
      <c r="I81" s="58">
        <v>116.15</v>
      </c>
      <c r="J81" s="58">
        <v>108.17</v>
      </c>
      <c r="K81" s="58">
        <v>116.15</v>
      </c>
      <c r="L81" s="58">
        <v>51.61</v>
      </c>
      <c r="M81" s="58">
        <v>46.04</v>
      </c>
      <c r="N81" s="58"/>
      <c r="O81" s="58"/>
      <c r="P81" s="58"/>
    </row>
    <row r="82" spans="1:16" s="59" customFormat="1" x14ac:dyDescent="0.25">
      <c r="A82" s="59" t="s">
        <v>316</v>
      </c>
      <c r="B82" s="55"/>
      <c r="C82" s="55" t="s">
        <v>320</v>
      </c>
      <c r="D82" s="56">
        <v>99495</v>
      </c>
      <c r="E82" s="45">
        <v>280</v>
      </c>
      <c r="F82" s="60">
        <f>E82*0.8</f>
        <v>224</v>
      </c>
      <c r="G82" s="58">
        <v>195.92</v>
      </c>
      <c r="H82" s="58">
        <v>220.9</v>
      </c>
      <c r="I82" s="58">
        <v>195.92</v>
      </c>
      <c r="J82" s="58">
        <v>161.16999999999999</v>
      </c>
      <c r="K82" s="58">
        <v>195.92</v>
      </c>
      <c r="L82" s="58">
        <v>170.2</v>
      </c>
      <c r="M82" s="58">
        <v>203.86</v>
      </c>
      <c r="N82" s="58"/>
      <c r="O82" s="58"/>
      <c r="P82" s="58"/>
    </row>
    <row r="83" spans="1:16" s="59" customFormat="1" x14ac:dyDescent="0.25">
      <c r="A83" s="59" t="s">
        <v>317</v>
      </c>
      <c r="B83" s="55"/>
      <c r="C83" s="55" t="s">
        <v>320</v>
      </c>
      <c r="D83" s="56">
        <v>99496</v>
      </c>
      <c r="E83" s="45">
        <v>370</v>
      </c>
      <c r="F83" s="60">
        <f>E83*0.8</f>
        <v>296</v>
      </c>
      <c r="G83" s="58">
        <v>259.27999999999997</v>
      </c>
      <c r="H83" s="58">
        <v>291.83999999999997</v>
      </c>
      <c r="I83" s="58">
        <v>259.27999999999997</v>
      </c>
      <c r="J83" s="58">
        <v>227.44</v>
      </c>
      <c r="K83" s="58">
        <v>259.27999999999997</v>
      </c>
      <c r="L83" s="58">
        <v>240.33</v>
      </c>
      <c r="M83" s="58">
        <v>287.83999999999997</v>
      </c>
      <c r="N83" s="58"/>
      <c r="O83" s="58"/>
      <c r="P83" s="58"/>
    </row>
    <row r="84" spans="1:16" s="59" customFormat="1" x14ac:dyDescent="0.25">
      <c r="A84" s="59" t="s">
        <v>318</v>
      </c>
      <c r="B84" s="55"/>
      <c r="C84" s="55" t="s">
        <v>320</v>
      </c>
      <c r="D84" s="56">
        <v>99497</v>
      </c>
      <c r="E84" s="45">
        <v>135</v>
      </c>
      <c r="F84" s="60">
        <f>E84*0.8</f>
        <v>108</v>
      </c>
      <c r="G84" s="58">
        <v>91.64</v>
      </c>
      <c r="H84" s="58">
        <v>91.97</v>
      </c>
      <c r="I84" s="58">
        <v>91.64</v>
      </c>
      <c r="J84" s="58">
        <v>12.35</v>
      </c>
      <c r="K84" s="58">
        <v>91.64</v>
      </c>
      <c r="L84" s="58">
        <v>84.83</v>
      </c>
      <c r="M84" s="58">
        <v>105.95</v>
      </c>
      <c r="N84" s="58"/>
      <c r="O84" s="58"/>
      <c r="P84" s="58"/>
    </row>
    <row r="85" spans="1:16" s="53" customFormat="1" ht="15" customHeight="1" x14ac:dyDescent="0.25">
      <c r="A85" s="63" t="s">
        <v>81</v>
      </c>
      <c r="B85" s="64"/>
      <c r="C85" s="64"/>
      <c r="D85" s="53" t="s">
        <v>3</v>
      </c>
      <c r="E85" s="65"/>
      <c r="F85" s="66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 s="59" customFormat="1" x14ac:dyDescent="0.25">
      <c r="A86" s="68" t="s">
        <v>182</v>
      </c>
      <c r="B86" s="69"/>
      <c r="C86" s="69" t="s">
        <v>322</v>
      </c>
      <c r="D86" s="70">
        <v>36600</v>
      </c>
      <c r="E86" s="45">
        <v>264</v>
      </c>
      <c r="F86" s="60">
        <f>E86*0.8</f>
        <v>211.20000000000002</v>
      </c>
      <c r="G86" s="58">
        <f>E86*0.95</f>
        <v>250.79999999999998</v>
      </c>
      <c r="H86" s="58">
        <f>E86*0.97</f>
        <v>256.08</v>
      </c>
      <c r="I86" s="58">
        <f>E86*0.98</f>
        <v>258.71999999999997</v>
      </c>
      <c r="J86" s="58">
        <f>E86*0.98</f>
        <v>258.71999999999997</v>
      </c>
      <c r="K86" s="58"/>
      <c r="L86" s="58">
        <f>E86*0.98</f>
        <v>258.71999999999997</v>
      </c>
      <c r="M86" s="58">
        <f>E86*0.95</f>
        <v>250.79999999999998</v>
      </c>
      <c r="N86" s="58">
        <f>E86*0.91</f>
        <v>240.24</v>
      </c>
      <c r="O86" s="61">
        <f t="shared" ref="O86:O117" si="2">MIN(G86:N86)</f>
        <v>240.24</v>
      </c>
      <c r="P86" s="62">
        <f t="shared" ref="P86:P117" si="3">MAX(G86:N86)</f>
        <v>258.71999999999997</v>
      </c>
    </row>
    <row r="87" spans="1:16" s="59" customFormat="1" x14ac:dyDescent="0.25">
      <c r="A87" s="54" t="s">
        <v>28</v>
      </c>
      <c r="B87" s="55"/>
      <c r="C87" s="55" t="s">
        <v>322</v>
      </c>
      <c r="D87" s="56">
        <v>80048</v>
      </c>
      <c r="E87" s="71">
        <v>49</v>
      </c>
      <c r="F87" s="60">
        <f>E87*0.8</f>
        <v>39.200000000000003</v>
      </c>
      <c r="G87" s="58">
        <f>E87*0.95</f>
        <v>46.55</v>
      </c>
      <c r="H87" s="58">
        <f>E87*0.97</f>
        <v>47.53</v>
      </c>
      <c r="I87" s="58">
        <f>E87*0.98</f>
        <v>48.019999999999996</v>
      </c>
      <c r="J87" s="58">
        <f>E87*0.98</f>
        <v>48.019999999999996</v>
      </c>
      <c r="K87" s="58"/>
      <c r="L87" s="58">
        <f>E87*0.98</f>
        <v>48.019999999999996</v>
      </c>
      <c r="M87" s="58">
        <f>E87*0.95</f>
        <v>46.55</v>
      </c>
      <c r="N87" s="58">
        <f>E87*0.91</f>
        <v>44.59</v>
      </c>
      <c r="O87" s="61">
        <f t="shared" si="2"/>
        <v>44.59</v>
      </c>
      <c r="P87" s="62">
        <f t="shared" si="3"/>
        <v>48.019999999999996</v>
      </c>
    </row>
    <row r="88" spans="1:16" s="59" customFormat="1" x14ac:dyDescent="0.25">
      <c r="A88" s="59" t="s">
        <v>158</v>
      </c>
      <c r="B88" s="55"/>
      <c r="C88" s="55" t="s">
        <v>322</v>
      </c>
      <c r="D88" s="56">
        <v>80050</v>
      </c>
      <c r="E88" s="45">
        <v>553</v>
      </c>
      <c r="F88" s="60">
        <f>E88*0.8</f>
        <v>442.40000000000003</v>
      </c>
      <c r="G88" s="58">
        <f>E88*0.95</f>
        <v>525.35</v>
      </c>
      <c r="H88" s="58">
        <f>E88*0.97</f>
        <v>536.41</v>
      </c>
      <c r="I88" s="58">
        <f>E88*0.98</f>
        <v>541.93999999999994</v>
      </c>
      <c r="J88" s="58">
        <f>E88*0.98</f>
        <v>541.93999999999994</v>
      </c>
      <c r="K88" s="58"/>
      <c r="L88" s="58">
        <f>E88*0.98</f>
        <v>541.93999999999994</v>
      </c>
      <c r="M88" s="58">
        <f>E88*0.95</f>
        <v>525.35</v>
      </c>
      <c r="N88" s="58">
        <f>E88*0.91</f>
        <v>503.23</v>
      </c>
      <c r="O88" s="61">
        <f t="shared" si="2"/>
        <v>503.23</v>
      </c>
      <c r="P88" s="62">
        <f t="shared" si="3"/>
        <v>541.93999999999994</v>
      </c>
    </row>
    <row r="89" spans="1:16" s="59" customFormat="1" x14ac:dyDescent="0.25">
      <c r="A89" s="59" t="s">
        <v>159</v>
      </c>
      <c r="B89" s="55"/>
      <c r="C89" s="55" t="s">
        <v>322</v>
      </c>
      <c r="D89" s="56">
        <v>80051</v>
      </c>
      <c r="E89" s="45">
        <v>40</v>
      </c>
      <c r="F89" s="60">
        <f>E89*0.8</f>
        <v>32</v>
      </c>
      <c r="G89" s="58">
        <f>E89*0.95</f>
        <v>38</v>
      </c>
      <c r="H89" s="58">
        <f>E89*0.97</f>
        <v>38.799999999999997</v>
      </c>
      <c r="I89" s="58">
        <f>E89*0.98</f>
        <v>39.200000000000003</v>
      </c>
      <c r="J89" s="58">
        <f>E89*0.98</f>
        <v>39.200000000000003</v>
      </c>
      <c r="K89" s="58"/>
      <c r="L89" s="58">
        <f>E89*0.98</f>
        <v>39.200000000000003</v>
      </c>
      <c r="M89" s="58">
        <f>E89*0.95</f>
        <v>38</v>
      </c>
      <c r="N89" s="58">
        <f>E89*0.91</f>
        <v>36.4</v>
      </c>
      <c r="O89" s="61">
        <f t="shared" si="2"/>
        <v>36.4</v>
      </c>
      <c r="P89" s="62">
        <f t="shared" si="3"/>
        <v>39.200000000000003</v>
      </c>
    </row>
    <row r="90" spans="1:16" s="59" customFormat="1" x14ac:dyDescent="0.25">
      <c r="A90" s="54" t="s">
        <v>29</v>
      </c>
      <c r="B90" s="55"/>
      <c r="C90" s="55" t="s">
        <v>322</v>
      </c>
      <c r="D90" s="56">
        <v>80053</v>
      </c>
      <c r="E90" s="45">
        <v>155</v>
      </c>
      <c r="F90" s="60">
        <f>E90*0.8</f>
        <v>124</v>
      </c>
      <c r="G90" s="58">
        <f>E90*0.95</f>
        <v>147.25</v>
      </c>
      <c r="H90" s="58">
        <f>E90*0.97</f>
        <v>150.35</v>
      </c>
      <c r="I90" s="58">
        <f>E90*0.98</f>
        <v>151.9</v>
      </c>
      <c r="J90" s="58">
        <f>E90*0.98</f>
        <v>151.9</v>
      </c>
      <c r="K90" s="58"/>
      <c r="L90" s="58">
        <f>E90*0.98</f>
        <v>151.9</v>
      </c>
      <c r="M90" s="58">
        <f>E90*0.95</f>
        <v>147.25</v>
      </c>
      <c r="N90" s="58">
        <f>E90*0.91</f>
        <v>141.05000000000001</v>
      </c>
      <c r="O90" s="61">
        <f t="shared" si="2"/>
        <v>141.05000000000001</v>
      </c>
      <c r="P90" s="62">
        <f t="shared" si="3"/>
        <v>151.9</v>
      </c>
    </row>
    <row r="91" spans="1:16" s="59" customFormat="1" x14ac:dyDescent="0.25">
      <c r="A91" s="54" t="s">
        <v>30</v>
      </c>
      <c r="B91" s="55"/>
      <c r="C91" s="55" t="s">
        <v>331</v>
      </c>
      <c r="D91" s="56">
        <v>80055</v>
      </c>
      <c r="E91" s="45" t="s">
        <v>332</v>
      </c>
      <c r="F91" s="60" t="e">
        <f>E91*0.8</f>
        <v>#VALUE!</v>
      </c>
      <c r="G91" s="58" t="e">
        <f>E91*0.95</f>
        <v>#VALUE!</v>
      </c>
      <c r="H91" s="58" t="e">
        <f>E91*0.97</f>
        <v>#VALUE!</v>
      </c>
      <c r="I91" s="58" t="e">
        <f>E91*0.98</f>
        <v>#VALUE!</v>
      </c>
      <c r="J91" s="58" t="e">
        <f>E91*0.98</f>
        <v>#VALUE!</v>
      </c>
      <c r="K91" s="58"/>
      <c r="L91" s="58" t="e">
        <f>E91*0.98</f>
        <v>#VALUE!</v>
      </c>
      <c r="M91" s="58" t="e">
        <f>E91*0.95</f>
        <v>#VALUE!</v>
      </c>
      <c r="N91" s="58" t="e">
        <f>E91*0.91</f>
        <v>#VALUE!</v>
      </c>
      <c r="O91" s="61" t="e">
        <f t="shared" si="2"/>
        <v>#VALUE!</v>
      </c>
      <c r="P91" s="62" t="e">
        <f t="shared" si="3"/>
        <v>#VALUE!</v>
      </c>
    </row>
    <row r="92" spans="1:16" s="59" customFormat="1" x14ac:dyDescent="0.25">
      <c r="A92" s="54" t="s">
        <v>31</v>
      </c>
      <c r="B92" s="55"/>
      <c r="C92" s="55" t="s">
        <v>322</v>
      </c>
      <c r="D92" s="56">
        <v>80061</v>
      </c>
      <c r="E92" s="45">
        <v>130</v>
      </c>
      <c r="F92" s="60">
        <f>E92*0.8</f>
        <v>104</v>
      </c>
      <c r="G92" s="58">
        <f>E92*0.95</f>
        <v>123.5</v>
      </c>
      <c r="H92" s="58">
        <f>E92*0.97</f>
        <v>126.1</v>
      </c>
      <c r="I92" s="58">
        <f>E92*0.98</f>
        <v>127.39999999999999</v>
      </c>
      <c r="J92" s="58">
        <f>E92*0.98</f>
        <v>127.39999999999999</v>
      </c>
      <c r="K92" s="58"/>
      <c r="L92" s="58">
        <f>E92*0.98</f>
        <v>127.39999999999999</v>
      </c>
      <c r="M92" s="58">
        <f>E92*0.95</f>
        <v>123.5</v>
      </c>
      <c r="N92" s="58">
        <f>E92*0.91</f>
        <v>118.3</v>
      </c>
      <c r="O92" s="61">
        <f t="shared" si="2"/>
        <v>118.3</v>
      </c>
      <c r="P92" s="62">
        <f t="shared" si="3"/>
        <v>127.39999999999999</v>
      </c>
    </row>
    <row r="93" spans="1:16" s="59" customFormat="1" x14ac:dyDescent="0.25">
      <c r="A93" s="54" t="s">
        <v>32</v>
      </c>
      <c r="B93" s="55"/>
      <c r="C93" s="55" t="s">
        <v>322</v>
      </c>
      <c r="D93" s="56">
        <v>80069</v>
      </c>
      <c r="E93" s="45">
        <v>50</v>
      </c>
      <c r="F93" s="60">
        <f>E93*0.8</f>
        <v>40</v>
      </c>
      <c r="G93" s="58">
        <f>E93*0.95</f>
        <v>47.5</v>
      </c>
      <c r="H93" s="58">
        <f>E93*0.97</f>
        <v>48.5</v>
      </c>
      <c r="I93" s="58">
        <f>E93*0.98</f>
        <v>49</v>
      </c>
      <c r="J93" s="58">
        <f>E93*0.98</f>
        <v>49</v>
      </c>
      <c r="K93" s="58"/>
      <c r="L93" s="58">
        <f>E93*0.98</f>
        <v>49</v>
      </c>
      <c r="M93" s="58">
        <f>E93*0.95</f>
        <v>47.5</v>
      </c>
      <c r="N93" s="58">
        <f>E93*0.91</f>
        <v>45.5</v>
      </c>
      <c r="O93" s="61">
        <f t="shared" si="2"/>
        <v>45.5</v>
      </c>
      <c r="P93" s="62">
        <f t="shared" si="3"/>
        <v>49</v>
      </c>
    </row>
    <row r="94" spans="1:16" s="59" customFormat="1" x14ac:dyDescent="0.25">
      <c r="A94" s="54" t="s">
        <v>33</v>
      </c>
      <c r="B94" s="55"/>
      <c r="C94" s="55" t="s">
        <v>322</v>
      </c>
      <c r="D94" s="56">
        <v>80076</v>
      </c>
      <c r="E94" s="45">
        <v>105</v>
      </c>
      <c r="F94" s="60">
        <f>E94*0.8</f>
        <v>84</v>
      </c>
      <c r="G94" s="58">
        <f>E94*0.95</f>
        <v>99.75</v>
      </c>
      <c r="H94" s="58">
        <f>E94*0.97</f>
        <v>101.85</v>
      </c>
      <c r="I94" s="58">
        <f>E94*0.98</f>
        <v>102.89999999999999</v>
      </c>
      <c r="J94" s="58">
        <f>E94*0.98</f>
        <v>102.89999999999999</v>
      </c>
      <c r="K94" s="58"/>
      <c r="L94" s="58">
        <f>E94*0.98</f>
        <v>102.89999999999999</v>
      </c>
      <c r="M94" s="58">
        <f>E94*0.95</f>
        <v>99.75</v>
      </c>
      <c r="N94" s="58">
        <f>E94*0.91</f>
        <v>95.55</v>
      </c>
      <c r="O94" s="61">
        <f t="shared" si="2"/>
        <v>95.55</v>
      </c>
      <c r="P94" s="62">
        <f t="shared" si="3"/>
        <v>102.89999999999999</v>
      </c>
    </row>
    <row r="95" spans="1:16" s="59" customFormat="1" x14ac:dyDescent="0.25">
      <c r="A95" s="59" t="s">
        <v>160</v>
      </c>
      <c r="B95" s="55"/>
      <c r="C95" s="55" t="s">
        <v>322</v>
      </c>
      <c r="D95" s="56">
        <v>80162</v>
      </c>
      <c r="E95" s="45">
        <v>76</v>
      </c>
      <c r="F95" s="60">
        <f>E95*0.8</f>
        <v>60.800000000000004</v>
      </c>
      <c r="G95" s="58">
        <f>E95*0.95</f>
        <v>72.2</v>
      </c>
      <c r="H95" s="58">
        <f>E95*0.97</f>
        <v>73.72</v>
      </c>
      <c r="I95" s="58">
        <f>E95*0.98</f>
        <v>74.48</v>
      </c>
      <c r="J95" s="58">
        <f>E95*0.98</f>
        <v>74.48</v>
      </c>
      <c r="K95" s="58"/>
      <c r="L95" s="58">
        <f>E95*0.98</f>
        <v>74.48</v>
      </c>
      <c r="M95" s="58">
        <f>E95*0.95</f>
        <v>72.2</v>
      </c>
      <c r="N95" s="58">
        <f>E95*0.91</f>
        <v>69.16</v>
      </c>
      <c r="O95" s="61">
        <f t="shared" si="2"/>
        <v>69.16</v>
      </c>
      <c r="P95" s="62">
        <f t="shared" si="3"/>
        <v>74.48</v>
      </c>
    </row>
    <row r="96" spans="1:16" s="59" customFormat="1" x14ac:dyDescent="0.25">
      <c r="A96" s="59" t="s">
        <v>161</v>
      </c>
      <c r="B96" s="55"/>
      <c r="C96" s="55" t="s">
        <v>322</v>
      </c>
      <c r="D96" s="56">
        <v>80202</v>
      </c>
      <c r="E96" s="45">
        <v>78</v>
      </c>
      <c r="F96" s="60">
        <f>E96*0.8</f>
        <v>62.400000000000006</v>
      </c>
      <c r="G96" s="58">
        <f>E96*0.95</f>
        <v>74.099999999999994</v>
      </c>
      <c r="H96" s="58">
        <f>E96*0.97</f>
        <v>75.66</v>
      </c>
      <c r="I96" s="58">
        <f>E96*0.98</f>
        <v>76.44</v>
      </c>
      <c r="J96" s="58">
        <f>E96*0.98</f>
        <v>76.44</v>
      </c>
      <c r="K96" s="58"/>
      <c r="L96" s="58">
        <f>E96*0.98</f>
        <v>76.44</v>
      </c>
      <c r="M96" s="58">
        <f>E96*0.95</f>
        <v>74.099999999999994</v>
      </c>
      <c r="N96" s="58">
        <f>E96*0.91</f>
        <v>70.98</v>
      </c>
      <c r="O96" s="61">
        <f t="shared" si="2"/>
        <v>70.98</v>
      </c>
      <c r="P96" s="62">
        <f t="shared" si="3"/>
        <v>76.44</v>
      </c>
    </row>
    <row r="97" spans="1:16" s="59" customFormat="1" x14ac:dyDescent="0.25">
      <c r="A97" s="59" t="s">
        <v>162</v>
      </c>
      <c r="B97" s="55"/>
      <c r="C97" s="55" t="s">
        <v>322</v>
      </c>
      <c r="D97" s="56">
        <v>80306</v>
      </c>
      <c r="E97" s="45">
        <v>99</v>
      </c>
      <c r="F97" s="60">
        <f>E97*0.8</f>
        <v>79.2</v>
      </c>
      <c r="G97" s="58">
        <f>E97*0.95</f>
        <v>94.05</v>
      </c>
      <c r="H97" s="58">
        <f>E97*0.97</f>
        <v>96.03</v>
      </c>
      <c r="I97" s="58">
        <f>E97*0.98</f>
        <v>97.02</v>
      </c>
      <c r="J97" s="58">
        <f>E97*0.98</f>
        <v>97.02</v>
      </c>
      <c r="K97" s="58"/>
      <c r="L97" s="58">
        <f>E97*0.98</f>
        <v>97.02</v>
      </c>
      <c r="M97" s="58">
        <f>E97*0.95</f>
        <v>94.05</v>
      </c>
      <c r="N97" s="58">
        <f>E97*0.91</f>
        <v>90.09</v>
      </c>
      <c r="O97" s="61">
        <f t="shared" si="2"/>
        <v>90.09</v>
      </c>
      <c r="P97" s="62">
        <f t="shared" si="3"/>
        <v>97.02</v>
      </c>
    </row>
    <row r="98" spans="1:16" s="59" customFormat="1" x14ac:dyDescent="0.25">
      <c r="A98" s="59" t="s">
        <v>163</v>
      </c>
      <c r="B98" s="55"/>
      <c r="C98" s="55" t="s">
        <v>322</v>
      </c>
      <c r="D98" s="56">
        <v>80320</v>
      </c>
      <c r="E98" s="45">
        <v>116</v>
      </c>
      <c r="F98" s="60">
        <f>E98*0.8</f>
        <v>92.800000000000011</v>
      </c>
      <c r="G98" s="58">
        <f>E98*0.95</f>
        <v>110.19999999999999</v>
      </c>
      <c r="H98" s="58">
        <f>E98*0.97</f>
        <v>112.52</v>
      </c>
      <c r="I98" s="58">
        <f>E98*0.98</f>
        <v>113.67999999999999</v>
      </c>
      <c r="J98" s="58">
        <f>E98*0.98</f>
        <v>113.67999999999999</v>
      </c>
      <c r="K98" s="58"/>
      <c r="L98" s="58">
        <f>E98*0.98</f>
        <v>113.67999999999999</v>
      </c>
      <c r="M98" s="58">
        <f>E98*0.95</f>
        <v>110.19999999999999</v>
      </c>
      <c r="N98" s="58">
        <f>E98*0.91</f>
        <v>105.56</v>
      </c>
      <c r="O98" s="61">
        <f t="shared" si="2"/>
        <v>105.56</v>
      </c>
      <c r="P98" s="62">
        <f t="shared" si="3"/>
        <v>113.67999999999999</v>
      </c>
    </row>
    <row r="99" spans="1:16" s="59" customFormat="1" x14ac:dyDescent="0.25">
      <c r="A99" s="59" t="s">
        <v>164</v>
      </c>
      <c r="B99" s="55"/>
      <c r="C99" s="55" t="s">
        <v>322</v>
      </c>
      <c r="D99" s="56">
        <v>81025</v>
      </c>
      <c r="E99" s="45">
        <v>50</v>
      </c>
      <c r="F99" s="60">
        <f>E99*0.8</f>
        <v>40</v>
      </c>
      <c r="G99" s="58">
        <f>E99*0.95</f>
        <v>47.5</v>
      </c>
      <c r="H99" s="58">
        <f>E99*0.97</f>
        <v>48.5</v>
      </c>
      <c r="I99" s="58">
        <f>E99*0.98</f>
        <v>49</v>
      </c>
      <c r="J99" s="58">
        <f>E99*0.98</f>
        <v>49</v>
      </c>
      <c r="K99" s="58"/>
      <c r="L99" s="58">
        <f>E99*0.98</f>
        <v>49</v>
      </c>
      <c r="M99" s="58">
        <f>E99*0.95</f>
        <v>47.5</v>
      </c>
      <c r="N99" s="58">
        <f>E99*0.91</f>
        <v>45.5</v>
      </c>
      <c r="O99" s="61">
        <f t="shared" si="2"/>
        <v>45.5</v>
      </c>
      <c r="P99" s="62">
        <f t="shared" si="3"/>
        <v>49</v>
      </c>
    </row>
    <row r="100" spans="1:16" s="59" customFormat="1" x14ac:dyDescent="0.25">
      <c r="A100" s="59" t="s">
        <v>165</v>
      </c>
      <c r="B100" s="55"/>
      <c r="C100" s="55" t="s">
        <v>322</v>
      </c>
      <c r="D100" s="56">
        <v>82009</v>
      </c>
      <c r="E100" s="45">
        <v>26</v>
      </c>
      <c r="F100" s="60">
        <f>E100*0.8</f>
        <v>20.8</v>
      </c>
      <c r="G100" s="58">
        <f>E100*0.95</f>
        <v>24.7</v>
      </c>
      <c r="H100" s="58">
        <f>E100*0.97</f>
        <v>25.22</v>
      </c>
      <c r="I100" s="58">
        <f>E100*0.98</f>
        <v>25.48</v>
      </c>
      <c r="J100" s="58">
        <f>E100*0.98</f>
        <v>25.48</v>
      </c>
      <c r="K100" s="58"/>
      <c r="L100" s="58">
        <f>E100*0.98</f>
        <v>25.48</v>
      </c>
      <c r="M100" s="58">
        <f>E100*0.95</f>
        <v>24.7</v>
      </c>
      <c r="N100" s="58">
        <f>E100*0.91</f>
        <v>23.66</v>
      </c>
      <c r="O100" s="61">
        <f t="shared" si="2"/>
        <v>23.66</v>
      </c>
      <c r="P100" s="62">
        <f t="shared" si="3"/>
        <v>25.48</v>
      </c>
    </row>
    <row r="101" spans="1:16" s="59" customFormat="1" x14ac:dyDescent="0.25">
      <c r="A101" s="59" t="s">
        <v>166</v>
      </c>
      <c r="B101" s="55"/>
      <c r="C101" s="55" t="s">
        <v>322</v>
      </c>
      <c r="D101" s="56">
        <v>82040</v>
      </c>
      <c r="E101" s="45">
        <v>28</v>
      </c>
      <c r="F101" s="60">
        <f>E101*0.8</f>
        <v>22.400000000000002</v>
      </c>
      <c r="G101" s="58">
        <f>E101*0.95</f>
        <v>26.599999999999998</v>
      </c>
      <c r="H101" s="58">
        <f>E101*0.97</f>
        <v>27.16</v>
      </c>
      <c r="I101" s="58">
        <f>E101*0.98</f>
        <v>27.439999999999998</v>
      </c>
      <c r="J101" s="58">
        <f>E101*0.98</f>
        <v>27.439999999999998</v>
      </c>
      <c r="K101" s="58"/>
      <c r="L101" s="58">
        <f>E101*0.98</f>
        <v>27.439999999999998</v>
      </c>
      <c r="M101" s="58">
        <f>E101*0.95</f>
        <v>26.599999999999998</v>
      </c>
      <c r="N101" s="58">
        <f>E101*0.91</f>
        <v>25.48</v>
      </c>
      <c r="O101" s="61">
        <f t="shared" si="2"/>
        <v>25.48</v>
      </c>
      <c r="P101" s="62">
        <f t="shared" si="3"/>
        <v>27.439999999999998</v>
      </c>
    </row>
    <row r="102" spans="1:16" s="59" customFormat="1" x14ac:dyDescent="0.25">
      <c r="A102" s="59" t="s">
        <v>167</v>
      </c>
      <c r="B102" s="55"/>
      <c r="C102" s="55" t="s">
        <v>322</v>
      </c>
      <c r="D102" s="56">
        <v>82043</v>
      </c>
      <c r="E102" s="45">
        <v>33</v>
      </c>
      <c r="F102" s="60">
        <f>E102*0.8</f>
        <v>26.400000000000002</v>
      </c>
      <c r="G102" s="58">
        <f>E102*0.95</f>
        <v>31.349999999999998</v>
      </c>
      <c r="H102" s="58">
        <f>E102*0.97</f>
        <v>32.01</v>
      </c>
      <c r="I102" s="58">
        <f>E102*0.98</f>
        <v>32.339999999999996</v>
      </c>
      <c r="J102" s="58">
        <f>E102*0.98</f>
        <v>32.339999999999996</v>
      </c>
      <c r="K102" s="58"/>
      <c r="L102" s="58">
        <f>E102*0.98</f>
        <v>32.339999999999996</v>
      </c>
      <c r="M102" s="58">
        <f>E102*0.95</f>
        <v>31.349999999999998</v>
      </c>
      <c r="N102" s="58">
        <f>E102*0.91</f>
        <v>30.03</v>
      </c>
      <c r="O102" s="61">
        <f t="shared" si="2"/>
        <v>30.03</v>
      </c>
      <c r="P102" s="62">
        <f t="shared" si="3"/>
        <v>32.339999999999996</v>
      </c>
    </row>
    <row r="103" spans="1:16" s="59" customFormat="1" x14ac:dyDescent="0.25">
      <c r="A103" s="59" t="s">
        <v>168</v>
      </c>
      <c r="B103" s="55"/>
      <c r="C103" s="55" t="s">
        <v>331</v>
      </c>
      <c r="D103" s="56">
        <v>82140</v>
      </c>
      <c r="E103" s="45" t="s">
        <v>332</v>
      </c>
      <c r="F103" s="60" t="e">
        <f>E103*0.8</f>
        <v>#VALUE!</v>
      </c>
      <c r="G103" s="58" t="e">
        <f>E103*0.95</f>
        <v>#VALUE!</v>
      </c>
      <c r="H103" s="58" t="e">
        <f>E103*0.97</f>
        <v>#VALUE!</v>
      </c>
      <c r="I103" s="58" t="e">
        <f>E103*0.98</f>
        <v>#VALUE!</v>
      </c>
      <c r="J103" s="58" t="e">
        <f>E103*0.98</f>
        <v>#VALUE!</v>
      </c>
      <c r="K103" s="58"/>
      <c r="L103" s="58" t="e">
        <f>E103*0.98</f>
        <v>#VALUE!</v>
      </c>
      <c r="M103" s="58" t="e">
        <f>E103*0.95</f>
        <v>#VALUE!</v>
      </c>
      <c r="N103" s="58" t="e">
        <f>E103*0.91</f>
        <v>#VALUE!</v>
      </c>
      <c r="O103" s="61" t="e">
        <f t="shared" si="2"/>
        <v>#VALUE!</v>
      </c>
      <c r="P103" s="62" t="e">
        <f t="shared" si="3"/>
        <v>#VALUE!</v>
      </c>
    </row>
    <row r="104" spans="1:16" s="59" customFormat="1" x14ac:dyDescent="0.25">
      <c r="A104" s="59" t="s">
        <v>169</v>
      </c>
      <c r="B104" s="55"/>
      <c r="C104" s="55" t="s">
        <v>331</v>
      </c>
      <c r="D104" s="56">
        <v>82150</v>
      </c>
      <c r="E104" s="45" t="s">
        <v>332</v>
      </c>
      <c r="F104" s="60" t="e">
        <f>E104*0.8</f>
        <v>#VALUE!</v>
      </c>
      <c r="G104" s="58" t="e">
        <f>E104*0.95</f>
        <v>#VALUE!</v>
      </c>
      <c r="H104" s="58" t="e">
        <f>E104*0.97</f>
        <v>#VALUE!</v>
      </c>
      <c r="I104" s="58" t="e">
        <f>E104*0.98</f>
        <v>#VALUE!</v>
      </c>
      <c r="J104" s="58" t="e">
        <f>E104*0.98</f>
        <v>#VALUE!</v>
      </c>
      <c r="K104" s="58"/>
      <c r="L104" s="58" t="e">
        <f>E104*0.98</f>
        <v>#VALUE!</v>
      </c>
      <c r="M104" s="58" t="e">
        <f>E104*0.95</f>
        <v>#VALUE!</v>
      </c>
      <c r="N104" s="58" t="e">
        <f>E104*0.91</f>
        <v>#VALUE!</v>
      </c>
      <c r="O104" s="61" t="e">
        <f t="shared" si="2"/>
        <v>#VALUE!</v>
      </c>
      <c r="P104" s="62" t="e">
        <f t="shared" si="3"/>
        <v>#VALUE!</v>
      </c>
    </row>
    <row r="105" spans="1:16" s="59" customFormat="1" x14ac:dyDescent="0.25">
      <c r="A105" s="59" t="s">
        <v>170</v>
      </c>
      <c r="B105" s="55"/>
      <c r="C105" s="55" t="s">
        <v>322</v>
      </c>
      <c r="D105" s="56">
        <v>82247</v>
      </c>
      <c r="E105" s="45">
        <v>29</v>
      </c>
      <c r="F105" s="60">
        <f>E105*0.8</f>
        <v>23.200000000000003</v>
      </c>
      <c r="G105" s="58">
        <f>E105*0.95</f>
        <v>27.549999999999997</v>
      </c>
      <c r="H105" s="58">
        <f>E105*0.97</f>
        <v>28.13</v>
      </c>
      <c r="I105" s="58">
        <f>E105*0.98</f>
        <v>28.419999999999998</v>
      </c>
      <c r="J105" s="58">
        <f>E105*0.98</f>
        <v>28.419999999999998</v>
      </c>
      <c r="K105" s="58"/>
      <c r="L105" s="58">
        <f>E105*0.98</f>
        <v>28.419999999999998</v>
      </c>
      <c r="M105" s="58">
        <f>E105*0.95</f>
        <v>27.549999999999997</v>
      </c>
      <c r="N105" s="58">
        <f>E105*0.91</f>
        <v>26.39</v>
      </c>
      <c r="O105" s="61">
        <f t="shared" si="2"/>
        <v>26.39</v>
      </c>
      <c r="P105" s="62">
        <f t="shared" si="3"/>
        <v>28.419999999999998</v>
      </c>
    </row>
    <row r="106" spans="1:16" s="59" customFormat="1" x14ac:dyDescent="0.25">
      <c r="A106" s="59" t="s">
        <v>171</v>
      </c>
      <c r="B106" s="55"/>
      <c r="C106" s="55" t="s">
        <v>322</v>
      </c>
      <c r="D106" s="56">
        <v>82248</v>
      </c>
      <c r="E106" s="45">
        <v>29</v>
      </c>
      <c r="F106" s="60">
        <f>E106*0.8</f>
        <v>23.200000000000003</v>
      </c>
      <c r="G106" s="58">
        <f>E106*0.95</f>
        <v>27.549999999999997</v>
      </c>
      <c r="H106" s="58">
        <f>E106*0.97</f>
        <v>28.13</v>
      </c>
      <c r="I106" s="58">
        <f>E106*0.98</f>
        <v>28.419999999999998</v>
      </c>
      <c r="J106" s="58">
        <f>E106*0.98</f>
        <v>28.419999999999998</v>
      </c>
      <c r="K106" s="58"/>
      <c r="L106" s="58">
        <f>E106*0.98</f>
        <v>28.419999999999998</v>
      </c>
      <c r="M106" s="58">
        <f>E106*0.95</f>
        <v>27.549999999999997</v>
      </c>
      <c r="N106" s="58">
        <f>E106*0.91</f>
        <v>26.39</v>
      </c>
      <c r="O106" s="61">
        <f t="shared" si="2"/>
        <v>26.39</v>
      </c>
      <c r="P106" s="62">
        <f t="shared" si="3"/>
        <v>28.419999999999998</v>
      </c>
    </row>
    <row r="107" spans="1:16" s="59" customFormat="1" x14ac:dyDescent="0.25">
      <c r="A107" s="59" t="s">
        <v>172</v>
      </c>
      <c r="B107" s="55"/>
      <c r="C107" s="55" t="s">
        <v>322</v>
      </c>
      <c r="D107" s="56">
        <v>82274</v>
      </c>
      <c r="E107" s="45">
        <v>92</v>
      </c>
      <c r="F107" s="60">
        <f>E107*0.8</f>
        <v>73.600000000000009</v>
      </c>
      <c r="G107" s="58">
        <f>E107*0.95</f>
        <v>87.399999999999991</v>
      </c>
      <c r="H107" s="58">
        <f>E107*0.97</f>
        <v>89.24</v>
      </c>
      <c r="I107" s="58">
        <f>E107*0.98</f>
        <v>90.16</v>
      </c>
      <c r="J107" s="58">
        <f>E107*0.98</f>
        <v>90.16</v>
      </c>
      <c r="K107" s="58"/>
      <c r="L107" s="58">
        <f>E107*0.98</f>
        <v>90.16</v>
      </c>
      <c r="M107" s="58">
        <f>E107*0.95</f>
        <v>87.399999999999991</v>
      </c>
      <c r="N107" s="58">
        <f>E107*0.91</f>
        <v>83.72</v>
      </c>
      <c r="O107" s="61">
        <f t="shared" si="2"/>
        <v>83.72</v>
      </c>
      <c r="P107" s="62">
        <f t="shared" si="3"/>
        <v>90.16</v>
      </c>
    </row>
    <row r="108" spans="1:16" s="59" customFormat="1" x14ac:dyDescent="0.25">
      <c r="A108" s="59" t="s">
        <v>173</v>
      </c>
      <c r="B108" s="55"/>
      <c r="C108" s="55" t="s">
        <v>322</v>
      </c>
      <c r="D108" s="56">
        <v>82306</v>
      </c>
      <c r="E108" s="45">
        <v>170</v>
      </c>
      <c r="F108" s="60">
        <f>E108*0.8</f>
        <v>136</v>
      </c>
      <c r="G108" s="58">
        <f>E108*0.95</f>
        <v>161.5</v>
      </c>
      <c r="H108" s="58">
        <f>E108*0.97</f>
        <v>164.9</v>
      </c>
      <c r="I108" s="58">
        <f>E108*0.98</f>
        <v>166.6</v>
      </c>
      <c r="J108" s="58">
        <f>E108*0.98</f>
        <v>166.6</v>
      </c>
      <c r="K108" s="58"/>
      <c r="L108" s="58">
        <f>E108*0.98</f>
        <v>166.6</v>
      </c>
      <c r="M108" s="58">
        <f>E108*0.95</f>
        <v>161.5</v>
      </c>
      <c r="N108" s="58">
        <f>E108*0.91</f>
        <v>154.70000000000002</v>
      </c>
      <c r="O108" s="61">
        <f t="shared" si="2"/>
        <v>154.70000000000002</v>
      </c>
      <c r="P108" s="62">
        <f t="shared" si="3"/>
        <v>166.6</v>
      </c>
    </row>
    <row r="109" spans="1:16" s="59" customFormat="1" x14ac:dyDescent="0.25">
      <c r="A109" s="59" t="s">
        <v>174</v>
      </c>
      <c r="B109" s="55"/>
      <c r="C109" s="55" t="s">
        <v>322</v>
      </c>
      <c r="D109" s="56">
        <v>82310</v>
      </c>
      <c r="E109" s="45">
        <v>30</v>
      </c>
      <c r="F109" s="60">
        <f>E109*0.8</f>
        <v>24</v>
      </c>
      <c r="G109" s="58">
        <f>E109*0.95</f>
        <v>28.5</v>
      </c>
      <c r="H109" s="58">
        <f>E109*0.97</f>
        <v>29.099999999999998</v>
      </c>
      <c r="I109" s="58">
        <f>E109*0.98</f>
        <v>29.4</v>
      </c>
      <c r="J109" s="58">
        <f>E109*0.98</f>
        <v>29.4</v>
      </c>
      <c r="K109" s="58"/>
      <c r="L109" s="58">
        <f>E109*0.98</f>
        <v>29.4</v>
      </c>
      <c r="M109" s="58">
        <f>E109*0.95</f>
        <v>28.5</v>
      </c>
      <c r="N109" s="58">
        <f>E109*0.91</f>
        <v>27.3</v>
      </c>
      <c r="O109" s="61">
        <f t="shared" si="2"/>
        <v>27.3</v>
      </c>
      <c r="P109" s="62">
        <f t="shared" si="3"/>
        <v>29.4</v>
      </c>
    </row>
    <row r="110" spans="1:16" s="59" customFormat="1" x14ac:dyDescent="0.25">
      <c r="A110" s="59" t="s">
        <v>175</v>
      </c>
      <c r="B110" s="55"/>
      <c r="C110" s="55" t="s">
        <v>322</v>
      </c>
      <c r="D110" s="56">
        <v>82465</v>
      </c>
      <c r="E110" s="45">
        <v>25</v>
      </c>
      <c r="F110" s="60">
        <f>E110*0.8</f>
        <v>20</v>
      </c>
      <c r="G110" s="58">
        <f>E110*0.95</f>
        <v>23.75</v>
      </c>
      <c r="H110" s="58">
        <f>E110*0.97</f>
        <v>24.25</v>
      </c>
      <c r="I110" s="58">
        <f>E110*0.98</f>
        <v>24.5</v>
      </c>
      <c r="J110" s="58">
        <f>E110*0.98</f>
        <v>24.5</v>
      </c>
      <c r="K110" s="58"/>
      <c r="L110" s="58">
        <f>E110*0.98</f>
        <v>24.5</v>
      </c>
      <c r="M110" s="58">
        <f>E110*0.95</f>
        <v>23.75</v>
      </c>
      <c r="N110" s="58">
        <f>E110*0.91</f>
        <v>22.75</v>
      </c>
      <c r="O110" s="61">
        <f t="shared" si="2"/>
        <v>22.75</v>
      </c>
      <c r="P110" s="62">
        <f t="shared" si="3"/>
        <v>24.5</v>
      </c>
    </row>
    <row r="111" spans="1:16" s="59" customFormat="1" x14ac:dyDescent="0.25">
      <c r="A111" s="59" t="s">
        <v>176</v>
      </c>
      <c r="B111" s="55"/>
      <c r="C111" s="55" t="s">
        <v>322</v>
      </c>
      <c r="D111" s="56">
        <v>82550</v>
      </c>
      <c r="E111" s="45">
        <v>37</v>
      </c>
      <c r="F111" s="60">
        <f>E111*0.8</f>
        <v>29.6</v>
      </c>
      <c r="G111" s="58">
        <f>E111*0.95</f>
        <v>35.15</v>
      </c>
      <c r="H111" s="58">
        <f>E111*0.97</f>
        <v>35.89</v>
      </c>
      <c r="I111" s="58">
        <f>E111*0.98</f>
        <v>36.26</v>
      </c>
      <c r="J111" s="58">
        <f>E111*0.98</f>
        <v>36.26</v>
      </c>
      <c r="K111" s="58"/>
      <c r="L111" s="58">
        <f>E111*0.98</f>
        <v>36.26</v>
      </c>
      <c r="M111" s="58">
        <f>E111*0.95</f>
        <v>35.15</v>
      </c>
      <c r="N111" s="58">
        <f>E111*0.91</f>
        <v>33.67</v>
      </c>
      <c r="O111" s="61">
        <f t="shared" si="2"/>
        <v>33.67</v>
      </c>
      <c r="P111" s="62">
        <f t="shared" si="3"/>
        <v>36.26</v>
      </c>
    </row>
    <row r="112" spans="1:16" s="59" customFormat="1" x14ac:dyDescent="0.25">
      <c r="A112" s="59" t="s">
        <v>177</v>
      </c>
      <c r="B112" s="55"/>
      <c r="C112" s="55" t="s">
        <v>322</v>
      </c>
      <c r="D112" s="56">
        <v>82565</v>
      </c>
      <c r="E112" s="45">
        <v>29</v>
      </c>
      <c r="F112" s="60">
        <f>E112*0.8</f>
        <v>23.200000000000003</v>
      </c>
      <c r="G112" s="58">
        <f>E112*0.95</f>
        <v>27.549999999999997</v>
      </c>
      <c r="H112" s="58">
        <f>E112*0.97</f>
        <v>28.13</v>
      </c>
      <c r="I112" s="58">
        <f>E112*0.98</f>
        <v>28.419999999999998</v>
      </c>
      <c r="J112" s="58">
        <f>E112*0.98</f>
        <v>28.419999999999998</v>
      </c>
      <c r="K112" s="58"/>
      <c r="L112" s="58">
        <f>E112*0.98</f>
        <v>28.419999999999998</v>
      </c>
      <c r="M112" s="58">
        <f>E112*0.95</f>
        <v>27.549999999999997</v>
      </c>
      <c r="N112" s="58">
        <f>E112*0.91</f>
        <v>26.39</v>
      </c>
      <c r="O112" s="61">
        <f t="shared" si="2"/>
        <v>26.39</v>
      </c>
      <c r="P112" s="62">
        <f t="shared" si="3"/>
        <v>28.419999999999998</v>
      </c>
    </row>
    <row r="113" spans="1:16" s="59" customFormat="1" x14ac:dyDescent="0.25">
      <c r="A113" s="59" t="s">
        <v>178</v>
      </c>
      <c r="B113" s="55"/>
      <c r="C113" s="55" t="s">
        <v>322</v>
      </c>
      <c r="D113" s="56">
        <v>82570</v>
      </c>
      <c r="E113" s="45">
        <v>30</v>
      </c>
      <c r="F113" s="60">
        <f>E113*0.8</f>
        <v>24</v>
      </c>
      <c r="G113" s="58">
        <f>E113*0.95</f>
        <v>28.5</v>
      </c>
      <c r="H113" s="58">
        <f>E113*0.97</f>
        <v>29.099999999999998</v>
      </c>
      <c r="I113" s="58">
        <f>E113*0.98</f>
        <v>29.4</v>
      </c>
      <c r="J113" s="58">
        <f>E113*0.98</f>
        <v>29.4</v>
      </c>
      <c r="K113" s="58"/>
      <c r="L113" s="58">
        <f>E113*0.98</f>
        <v>29.4</v>
      </c>
      <c r="M113" s="58">
        <f>E113*0.95</f>
        <v>28.5</v>
      </c>
      <c r="N113" s="58">
        <f>E113*0.91</f>
        <v>27.3</v>
      </c>
      <c r="O113" s="61">
        <f t="shared" si="2"/>
        <v>27.3</v>
      </c>
      <c r="P113" s="62">
        <f t="shared" si="3"/>
        <v>29.4</v>
      </c>
    </row>
    <row r="114" spans="1:16" s="59" customFormat="1" x14ac:dyDescent="0.25">
      <c r="A114" s="59" t="s">
        <v>179</v>
      </c>
      <c r="B114" s="55"/>
      <c r="C114" s="55" t="s">
        <v>322</v>
      </c>
      <c r="D114" s="56">
        <v>82728</v>
      </c>
      <c r="E114" s="45">
        <v>78</v>
      </c>
      <c r="F114" s="60">
        <f>E114*0.8</f>
        <v>62.400000000000006</v>
      </c>
      <c r="G114" s="58">
        <f>E114*0.95</f>
        <v>74.099999999999994</v>
      </c>
      <c r="H114" s="58">
        <f>E114*0.97</f>
        <v>75.66</v>
      </c>
      <c r="I114" s="58">
        <f>E114*0.98</f>
        <v>76.44</v>
      </c>
      <c r="J114" s="58">
        <f>E114*0.98</f>
        <v>76.44</v>
      </c>
      <c r="K114" s="58"/>
      <c r="L114" s="58">
        <f>E114*0.98</f>
        <v>76.44</v>
      </c>
      <c r="M114" s="58">
        <f>E114*0.95</f>
        <v>74.099999999999994</v>
      </c>
      <c r="N114" s="58">
        <f>E114*0.91</f>
        <v>70.98</v>
      </c>
      <c r="O114" s="61">
        <f t="shared" si="2"/>
        <v>70.98</v>
      </c>
      <c r="P114" s="62">
        <f t="shared" si="3"/>
        <v>76.44</v>
      </c>
    </row>
    <row r="115" spans="1:16" s="59" customFormat="1" x14ac:dyDescent="0.25">
      <c r="A115" s="59" t="s">
        <v>180</v>
      </c>
      <c r="B115" s="55"/>
      <c r="C115" s="55" t="s">
        <v>322</v>
      </c>
      <c r="D115" s="56">
        <v>82800</v>
      </c>
      <c r="E115" s="45">
        <v>63</v>
      </c>
      <c r="F115" s="60">
        <f>E115*0.8</f>
        <v>50.400000000000006</v>
      </c>
      <c r="G115" s="58">
        <f>E115*0.95</f>
        <v>59.849999999999994</v>
      </c>
      <c r="H115" s="58">
        <f>E115*0.97</f>
        <v>61.11</v>
      </c>
      <c r="I115" s="58">
        <f>E115*0.98</f>
        <v>61.74</v>
      </c>
      <c r="J115" s="58">
        <f>E115*0.98</f>
        <v>61.74</v>
      </c>
      <c r="K115" s="58"/>
      <c r="L115" s="58">
        <f>E115*0.98</f>
        <v>61.74</v>
      </c>
      <c r="M115" s="58">
        <f>E115*0.95</f>
        <v>59.849999999999994</v>
      </c>
      <c r="N115" s="58">
        <f>E115*0.91</f>
        <v>57.330000000000005</v>
      </c>
      <c r="O115" s="61">
        <f t="shared" si="2"/>
        <v>57.330000000000005</v>
      </c>
      <c r="P115" s="62">
        <f t="shared" si="3"/>
        <v>61.74</v>
      </c>
    </row>
    <row r="116" spans="1:16" s="59" customFormat="1" x14ac:dyDescent="0.25">
      <c r="A116" s="59" t="s">
        <v>181</v>
      </c>
      <c r="B116" s="55"/>
      <c r="C116" s="55" t="s">
        <v>322</v>
      </c>
      <c r="D116" s="56">
        <v>82803</v>
      </c>
      <c r="E116" s="45">
        <v>150</v>
      </c>
      <c r="F116" s="60">
        <f>E116*0.8</f>
        <v>120</v>
      </c>
      <c r="G116" s="58">
        <f>E116*0.95</f>
        <v>142.5</v>
      </c>
      <c r="H116" s="58">
        <f>E116*0.97</f>
        <v>145.5</v>
      </c>
      <c r="I116" s="58">
        <f>E116*0.98</f>
        <v>147</v>
      </c>
      <c r="J116" s="58">
        <f>E116*0.98</f>
        <v>147</v>
      </c>
      <c r="K116" s="58"/>
      <c r="L116" s="58">
        <f>E116*0.98</f>
        <v>147</v>
      </c>
      <c r="M116" s="58">
        <f>E116*0.95</f>
        <v>142.5</v>
      </c>
      <c r="N116" s="58">
        <f>E116*0.91</f>
        <v>136.5</v>
      </c>
      <c r="O116" s="61">
        <f t="shared" si="2"/>
        <v>136.5</v>
      </c>
      <c r="P116" s="62">
        <f t="shared" si="3"/>
        <v>147</v>
      </c>
    </row>
    <row r="117" spans="1:16" s="59" customFormat="1" x14ac:dyDescent="0.25">
      <c r="A117" s="59" t="s">
        <v>183</v>
      </c>
      <c r="B117" s="55"/>
      <c r="C117" s="55" t="s">
        <v>322</v>
      </c>
      <c r="D117" s="56">
        <v>82947</v>
      </c>
      <c r="E117" s="45">
        <v>23</v>
      </c>
      <c r="F117" s="60">
        <f>E117*0.8</f>
        <v>18.400000000000002</v>
      </c>
      <c r="G117" s="58">
        <f>E117*0.95</f>
        <v>21.849999999999998</v>
      </c>
      <c r="H117" s="58">
        <f>E117*0.97</f>
        <v>22.31</v>
      </c>
      <c r="I117" s="58">
        <f>E117*0.98</f>
        <v>22.54</v>
      </c>
      <c r="J117" s="58">
        <f>E117*0.98</f>
        <v>22.54</v>
      </c>
      <c r="K117" s="58"/>
      <c r="L117" s="58">
        <f>E117*0.98</f>
        <v>22.54</v>
      </c>
      <c r="M117" s="58">
        <f>E117*0.95</f>
        <v>21.849999999999998</v>
      </c>
      <c r="N117" s="58">
        <f>E117*0.91</f>
        <v>20.93</v>
      </c>
      <c r="O117" s="61">
        <f t="shared" si="2"/>
        <v>20.93</v>
      </c>
      <c r="P117" s="62">
        <f t="shared" si="3"/>
        <v>22.54</v>
      </c>
    </row>
    <row r="118" spans="1:16" s="59" customFormat="1" x14ac:dyDescent="0.25">
      <c r="A118" s="59" t="s">
        <v>184</v>
      </c>
      <c r="B118" s="55"/>
      <c r="C118" s="55" t="s">
        <v>322</v>
      </c>
      <c r="D118" s="56">
        <v>82950</v>
      </c>
      <c r="E118" s="45">
        <v>27</v>
      </c>
      <c r="F118" s="60">
        <f>E118*0.8</f>
        <v>21.6</v>
      </c>
      <c r="G118" s="58">
        <f>E118*0.95</f>
        <v>25.65</v>
      </c>
      <c r="H118" s="58">
        <f>E118*0.97</f>
        <v>26.189999999999998</v>
      </c>
      <c r="I118" s="58">
        <f>E118*0.98</f>
        <v>26.46</v>
      </c>
      <c r="J118" s="58">
        <f>E118*0.98</f>
        <v>26.46</v>
      </c>
      <c r="K118" s="58"/>
      <c r="L118" s="58">
        <f>E118*0.98</f>
        <v>26.46</v>
      </c>
      <c r="M118" s="58">
        <f>E118*0.95</f>
        <v>25.65</v>
      </c>
      <c r="N118" s="58">
        <f>E118*0.91</f>
        <v>24.57</v>
      </c>
      <c r="O118" s="61">
        <f t="shared" ref="O118:O149" si="4">MIN(G118:N118)</f>
        <v>24.57</v>
      </c>
      <c r="P118" s="62">
        <f t="shared" ref="P118:P149" si="5">MAX(G118:N118)</f>
        <v>26.46</v>
      </c>
    </row>
    <row r="119" spans="1:16" s="59" customFormat="1" x14ac:dyDescent="0.25">
      <c r="A119" s="59" t="s">
        <v>185</v>
      </c>
      <c r="B119" s="55"/>
      <c r="C119" s="55" t="s">
        <v>322</v>
      </c>
      <c r="D119" s="56">
        <v>82951</v>
      </c>
      <c r="E119" s="45">
        <v>74</v>
      </c>
      <c r="F119" s="60">
        <f>E119*0.8</f>
        <v>59.2</v>
      </c>
      <c r="G119" s="58">
        <f>E119*0.95</f>
        <v>70.3</v>
      </c>
      <c r="H119" s="58">
        <f>E119*0.97</f>
        <v>71.78</v>
      </c>
      <c r="I119" s="58">
        <f>E119*0.98</f>
        <v>72.52</v>
      </c>
      <c r="J119" s="58">
        <f>E119*0.98</f>
        <v>72.52</v>
      </c>
      <c r="K119" s="58"/>
      <c r="L119" s="58">
        <f>E119*0.98</f>
        <v>72.52</v>
      </c>
      <c r="M119" s="58">
        <f>E119*0.95</f>
        <v>70.3</v>
      </c>
      <c r="N119" s="58">
        <f>E119*0.91</f>
        <v>67.34</v>
      </c>
      <c r="O119" s="61">
        <f t="shared" si="4"/>
        <v>67.34</v>
      </c>
      <c r="P119" s="62">
        <f t="shared" si="5"/>
        <v>72.52</v>
      </c>
    </row>
    <row r="120" spans="1:16" s="59" customFormat="1" x14ac:dyDescent="0.25">
      <c r="A120" s="59" t="s">
        <v>186</v>
      </c>
      <c r="B120" s="55"/>
      <c r="C120" s="55" t="s">
        <v>322</v>
      </c>
      <c r="D120" s="56">
        <v>82962</v>
      </c>
      <c r="E120" s="45">
        <v>19</v>
      </c>
      <c r="F120" s="60">
        <f>E120*0.8</f>
        <v>15.200000000000001</v>
      </c>
      <c r="G120" s="58">
        <f>E120*0.95</f>
        <v>18.05</v>
      </c>
      <c r="H120" s="58">
        <f>E120*0.97</f>
        <v>18.43</v>
      </c>
      <c r="I120" s="58">
        <f>E120*0.98</f>
        <v>18.62</v>
      </c>
      <c r="J120" s="58">
        <f>E120*0.98</f>
        <v>18.62</v>
      </c>
      <c r="K120" s="58"/>
      <c r="L120" s="58">
        <f>E120*0.98</f>
        <v>18.62</v>
      </c>
      <c r="M120" s="58">
        <f>E120*0.95</f>
        <v>18.05</v>
      </c>
      <c r="N120" s="58">
        <f>E120*0.91</f>
        <v>17.29</v>
      </c>
      <c r="O120" s="61">
        <f t="shared" si="4"/>
        <v>17.29</v>
      </c>
      <c r="P120" s="62">
        <f t="shared" si="5"/>
        <v>18.62</v>
      </c>
    </row>
    <row r="121" spans="1:16" s="59" customFormat="1" x14ac:dyDescent="0.25">
      <c r="A121" s="59" t="s">
        <v>187</v>
      </c>
      <c r="B121" s="55"/>
      <c r="C121" s="55" t="s">
        <v>322</v>
      </c>
      <c r="D121" s="56">
        <v>83036</v>
      </c>
      <c r="E121" s="45">
        <v>56</v>
      </c>
      <c r="F121" s="60">
        <f>E121*0.8</f>
        <v>44.800000000000004</v>
      </c>
      <c r="G121" s="58">
        <f>E121*0.95</f>
        <v>53.199999999999996</v>
      </c>
      <c r="H121" s="58">
        <f>E121*0.97</f>
        <v>54.32</v>
      </c>
      <c r="I121" s="58">
        <f>E121*0.98</f>
        <v>54.879999999999995</v>
      </c>
      <c r="J121" s="58">
        <f>E121*0.98</f>
        <v>54.879999999999995</v>
      </c>
      <c r="K121" s="58"/>
      <c r="L121" s="58">
        <f>E121*0.98</f>
        <v>54.879999999999995</v>
      </c>
      <c r="M121" s="58">
        <f>E121*0.95</f>
        <v>53.199999999999996</v>
      </c>
      <c r="N121" s="58">
        <f>E121*0.91</f>
        <v>50.96</v>
      </c>
      <c r="O121" s="61">
        <f t="shared" si="4"/>
        <v>50.96</v>
      </c>
      <c r="P121" s="62">
        <f t="shared" si="5"/>
        <v>54.879999999999995</v>
      </c>
    </row>
    <row r="122" spans="1:16" s="59" customFormat="1" x14ac:dyDescent="0.25">
      <c r="A122" s="59" t="s">
        <v>188</v>
      </c>
      <c r="B122" s="55"/>
      <c r="C122" s="55" t="s">
        <v>322</v>
      </c>
      <c r="D122" s="56">
        <v>83540</v>
      </c>
      <c r="E122" s="45">
        <v>37</v>
      </c>
      <c r="F122" s="60">
        <f>E122*0.8</f>
        <v>29.6</v>
      </c>
      <c r="G122" s="58">
        <f>E122*0.95</f>
        <v>35.15</v>
      </c>
      <c r="H122" s="58">
        <f>E122*0.97</f>
        <v>35.89</v>
      </c>
      <c r="I122" s="58">
        <f>E122*0.98</f>
        <v>36.26</v>
      </c>
      <c r="J122" s="58">
        <f>E122*0.98</f>
        <v>36.26</v>
      </c>
      <c r="K122" s="58"/>
      <c r="L122" s="58">
        <f>E122*0.98</f>
        <v>36.26</v>
      </c>
      <c r="M122" s="58">
        <f>E122*0.95</f>
        <v>35.15</v>
      </c>
      <c r="N122" s="58">
        <f>E122*0.91</f>
        <v>33.67</v>
      </c>
      <c r="O122" s="61">
        <f t="shared" si="4"/>
        <v>33.67</v>
      </c>
      <c r="P122" s="62">
        <f t="shared" si="5"/>
        <v>36.26</v>
      </c>
    </row>
    <row r="123" spans="1:16" s="59" customFormat="1" x14ac:dyDescent="0.25">
      <c r="A123" s="59" t="s">
        <v>189</v>
      </c>
      <c r="B123" s="55"/>
      <c r="C123" s="55" t="s">
        <v>322</v>
      </c>
      <c r="D123" s="56">
        <v>83550</v>
      </c>
      <c r="E123" s="45">
        <v>50</v>
      </c>
      <c r="F123" s="60">
        <f>E123*0.8</f>
        <v>40</v>
      </c>
      <c r="G123" s="58">
        <f>E123*0.95</f>
        <v>47.5</v>
      </c>
      <c r="H123" s="58">
        <f>E123*0.97</f>
        <v>48.5</v>
      </c>
      <c r="I123" s="58">
        <f>E123*0.98</f>
        <v>49</v>
      </c>
      <c r="J123" s="58">
        <f>E123*0.98</f>
        <v>49</v>
      </c>
      <c r="K123" s="58"/>
      <c r="L123" s="58">
        <f>E123*0.98</f>
        <v>49</v>
      </c>
      <c r="M123" s="58">
        <f>E123*0.95</f>
        <v>47.5</v>
      </c>
      <c r="N123" s="58">
        <f>E123*0.91</f>
        <v>45.5</v>
      </c>
      <c r="O123" s="61">
        <f t="shared" si="4"/>
        <v>45.5</v>
      </c>
      <c r="P123" s="62">
        <f t="shared" si="5"/>
        <v>49</v>
      </c>
    </row>
    <row r="124" spans="1:16" s="59" customFormat="1" x14ac:dyDescent="0.25">
      <c r="A124" s="59" t="s">
        <v>190</v>
      </c>
      <c r="B124" s="55"/>
      <c r="C124" s="55" t="s">
        <v>322</v>
      </c>
      <c r="D124" s="56">
        <v>83605</v>
      </c>
      <c r="E124" s="45">
        <v>67</v>
      </c>
      <c r="F124" s="60">
        <f>E124*0.8</f>
        <v>53.6</v>
      </c>
      <c r="G124" s="58">
        <f>E124*0.95</f>
        <v>63.65</v>
      </c>
      <c r="H124" s="58">
        <f>E124*0.97</f>
        <v>64.989999999999995</v>
      </c>
      <c r="I124" s="58">
        <f>E124*0.98</f>
        <v>65.66</v>
      </c>
      <c r="J124" s="58">
        <f>E124*0.98</f>
        <v>65.66</v>
      </c>
      <c r="K124" s="58"/>
      <c r="L124" s="58">
        <f>E124*0.98</f>
        <v>65.66</v>
      </c>
      <c r="M124" s="58">
        <f>E124*0.95</f>
        <v>63.65</v>
      </c>
      <c r="N124" s="58">
        <f>E124*0.91</f>
        <v>60.97</v>
      </c>
      <c r="O124" s="61">
        <f t="shared" si="4"/>
        <v>60.97</v>
      </c>
      <c r="P124" s="62">
        <f t="shared" si="5"/>
        <v>65.66</v>
      </c>
    </row>
    <row r="125" spans="1:16" s="59" customFormat="1" x14ac:dyDescent="0.25">
      <c r="A125" s="59" t="s">
        <v>191</v>
      </c>
      <c r="B125" s="55"/>
      <c r="C125" s="55" t="s">
        <v>322</v>
      </c>
      <c r="D125" s="56">
        <v>83690</v>
      </c>
      <c r="E125" s="45">
        <v>40</v>
      </c>
      <c r="F125" s="60">
        <f>E125*0.8</f>
        <v>32</v>
      </c>
      <c r="G125" s="58">
        <f>E125*0.95</f>
        <v>38</v>
      </c>
      <c r="H125" s="58">
        <f>E125*0.97</f>
        <v>38.799999999999997</v>
      </c>
      <c r="I125" s="58">
        <f>E125*0.98</f>
        <v>39.200000000000003</v>
      </c>
      <c r="J125" s="58">
        <f>E125*0.98</f>
        <v>39.200000000000003</v>
      </c>
      <c r="K125" s="58"/>
      <c r="L125" s="58">
        <f>E125*0.98</f>
        <v>39.200000000000003</v>
      </c>
      <c r="M125" s="58">
        <f>E125*0.95</f>
        <v>38</v>
      </c>
      <c r="N125" s="58">
        <f>E125*0.91</f>
        <v>36.4</v>
      </c>
      <c r="O125" s="61">
        <f t="shared" si="4"/>
        <v>36.4</v>
      </c>
      <c r="P125" s="62">
        <f t="shared" si="5"/>
        <v>39.200000000000003</v>
      </c>
    </row>
    <row r="126" spans="1:16" s="59" customFormat="1" x14ac:dyDescent="0.25">
      <c r="A126" s="59" t="s">
        <v>192</v>
      </c>
      <c r="B126" s="55"/>
      <c r="C126" s="55" t="s">
        <v>322</v>
      </c>
      <c r="D126" s="56">
        <v>83735</v>
      </c>
      <c r="E126" s="45">
        <v>39</v>
      </c>
      <c r="F126" s="60">
        <f>E126*0.8</f>
        <v>31.200000000000003</v>
      </c>
      <c r="G126" s="58">
        <f>E126*0.95</f>
        <v>37.049999999999997</v>
      </c>
      <c r="H126" s="58">
        <f>E126*0.97</f>
        <v>37.83</v>
      </c>
      <c r="I126" s="58">
        <f>E126*0.98</f>
        <v>38.22</v>
      </c>
      <c r="J126" s="58">
        <f>E126*0.98</f>
        <v>38.22</v>
      </c>
      <c r="K126" s="58"/>
      <c r="L126" s="58">
        <f>E126*0.98</f>
        <v>38.22</v>
      </c>
      <c r="M126" s="58">
        <f>E126*0.95</f>
        <v>37.049999999999997</v>
      </c>
      <c r="N126" s="58">
        <f>E126*0.91</f>
        <v>35.49</v>
      </c>
      <c r="O126" s="61">
        <f t="shared" si="4"/>
        <v>35.49</v>
      </c>
      <c r="P126" s="62">
        <f t="shared" si="5"/>
        <v>38.22</v>
      </c>
    </row>
    <row r="127" spans="1:16" s="59" customFormat="1" x14ac:dyDescent="0.25">
      <c r="A127" s="59" t="s">
        <v>193</v>
      </c>
      <c r="B127" s="55"/>
      <c r="C127" s="55" t="s">
        <v>322</v>
      </c>
      <c r="D127" s="56">
        <v>83880</v>
      </c>
      <c r="E127" s="45">
        <v>226</v>
      </c>
      <c r="F127" s="60">
        <f>E127*0.8</f>
        <v>180.8</v>
      </c>
      <c r="G127" s="58">
        <f>E127*0.95</f>
        <v>214.7</v>
      </c>
      <c r="H127" s="58">
        <f>E127*0.97</f>
        <v>219.22</v>
      </c>
      <c r="I127" s="58">
        <f>E127*0.98</f>
        <v>221.48</v>
      </c>
      <c r="J127" s="58">
        <f>E127*0.98</f>
        <v>221.48</v>
      </c>
      <c r="K127" s="58"/>
      <c r="L127" s="58">
        <f>E127*0.98</f>
        <v>221.48</v>
      </c>
      <c r="M127" s="58">
        <f>E127*0.95</f>
        <v>214.7</v>
      </c>
      <c r="N127" s="58">
        <f>E127*0.91</f>
        <v>205.66</v>
      </c>
      <c r="O127" s="61">
        <f t="shared" si="4"/>
        <v>205.66</v>
      </c>
      <c r="P127" s="62">
        <f t="shared" si="5"/>
        <v>221.48</v>
      </c>
    </row>
    <row r="128" spans="1:16" s="59" customFormat="1" x14ac:dyDescent="0.25">
      <c r="A128" s="59" t="s">
        <v>194</v>
      </c>
      <c r="B128" s="55"/>
      <c r="C128" s="55" t="s">
        <v>322</v>
      </c>
      <c r="D128" s="56">
        <v>84075</v>
      </c>
      <c r="E128" s="45">
        <v>30</v>
      </c>
      <c r="F128" s="60">
        <f>E128*0.8</f>
        <v>24</v>
      </c>
      <c r="G128" s="58">
        <f>E128*0.95</f>
        <v>28.5</v>
      </c>
      <c r="H128" s="58">
        <f>E128*0.97</f>
        <v>29.099999999999998</v>
      </c>
      <c r="I128" s="58">
        <f>E128*0.98</f>
        <v>29.4</v>
      </c>
      <c r="J128" s="58">
        <f>E128*0.98</f>
        <v>29.4</v>
      </c>
      <c r="K128" s="58"/>
      <c r="L128" s="58">
        <f>E128*0.98</f>
        <v>29.4</v>
      </c>
      <c r="M128" s="58">
        <f>E128*0.95</f>
        <v>28.5</v>
      </c>
      <c r="N128" s="58">
        <f>E128*0.91</f>
        <v>27.3</v>
      </c>
      <c r="O128" s="61">
        <f t="shared" si="4"/>
        <v>27.3</v>
      </c>
      <c r="P128" s="62">
        <f t="shared" si="5"/>
        <v>29.4</v>
      </c>
    </row>
    <row r="129" spans="1:16" s="59" customFormat="1" x14ac:dyDescent="0.25">
      <c r="A129" s="59" t="s">
        <v>195</v>
      </c>
      <c r="B129" s="55"/>
      <c r="C129" s="55" t="s">
        <v>322</v>
      </c>
      <c r="D129" s="56">
        <v>84100</v>
      </c>
      <c r="E129" s="45">
        <v>27</v>
      </c>
      <c r="F129" s="60">
        <f>E129*0.8</f>
        <v>21.6</v>
      </c>
      <c r="G129" s="58">
        <f>E129*0.95</f>
        <v>25.65</v>
      </c>
      <c r="H129" s="58">
        <f>E129*0.97</f>
        <v>26.189999999999998</v>
      </c>
      <c r="I129" s="58">
        <f>E129*0.98</f>
        <v>26.46</v>
      </c>
      <c r="J129" s="58">
        <f>E129*0.98</f>
        <v>26.46</v>
      </c>
      <c r="K129" s="58"/>
      <c r="L129" s="58">
        <f>E129*0.98</f>
        <v>26.46</v>
      </c>
      <c r="M129" s="58">
        <f>E129*0.95</f>
        <v>25.65</v>
      </c>
      <c r="N129" s="58">
        <f>E129*0.91</f>
        <v>24.57</v>
      </c>
      <c r="O129" s="61">
        <f t="shared" si="4"/>
        <v>24.57</v>
      </c>
      <c r="P129" s="62">
        <f t="shared" si="5"/>
        <v>26.46</v>
      </c>
    </row>
    <row r="130" spans="1:16" s="59" customFormat="1" x14ac:dyDescent="0.25">
      <c r="A130" s="59" t="s">
        <v>196</v>
      </c>
      <c r="B130" s="55"/>
      <c r="C130" s="55" t="s">
        <v>322</v>
      </c>
      <c r="D130" s="56">
        <v>84132</v>
      </c>
      <c r="E130" s="45">
        <v>27</v>
      </c>
      <c r="F130" s="60">
        <f>E130*0.8</f>
        <v>21.6</v>
      </c>
      <c r="G130" s="58">
        <f>E130*0.95</f>
        <v>25.65</v>
      </c>
      <c r="H130" s="58">
        <f>E130*0.97</f>
        <v>26.189999999999998</v>
      </c>
      <c r="I130" s="58">
        <f>E130*0.98</f>
        <v>26.46</v>
      </c>
      <c r="J130" s="58">
        <f>E130*0.98</f>
        <v>26.46</v>
      </c>
      <c r="K130" s="58"/>
      <c r="L130" s="58">
        <f>E130*0.98</f>
        <v>26.46</v>
      </c>
      <c r="M130" s="58">
        <f>E130*0.95</f>
        <v>25.65</v>
      </c>
      <c r="N130" s="58">
        <f>E130*0.91</f>
        <v>24.57</v>
      </c>
      <c r="O130" s="61">
        <f t="shared" si="4"/>
        <v>24.57</v>
      </c>
      <c r="P130" s="62">
        <f t="shared" si="5"/>
        <v>26.46</v>
      </c>
    </row>
    <row r="131" spans="1:16" s="59" customFormat="1" x14ac:dyDescent="0.25">
      <c r="A131" s="59" t="s">
        <v>197</v>
      </c>
      <c r="B131" s="55"/>
      <c r="C131" s="55" t="s">
        <v>322</v>
      </c>
      <c r="D131" s="56">
        <v>84134</v>
      </c>
      <c r="E131" s="45">
        <v>84</v>
      </c>
      <c r="F131" s="60">
        <f>E131*0.8</f>
        <v>67.2</v>
      </c>
      <c r="G131" s="58">
        <f>E131*0.95</f>
        <v>79.8</v>
      </c>
      <c r="H131" s="58">
        <f>E131*0.97</f>
        <v>81.48</v>
      </c>
      <c r="I131" s="58">
        <f>E131*0.98</f>
        <v>82.32</v>
      </c>
      <c r="J131" s="58">
        <f>E131*0.98</f>
        <v>82.32</v>
      </c>
      <c r="K131" s="58"/>
      <c r="L131" s="58">
        <f>E131*0.98</f>
        <v>82.32</v>
      </c>
      <c r="M131" s="58">
        <f>E131*0.95</f>
        <v>79.8</v>
      </c>
      <c r="N131" s="58">
        <f>E131*0.91</f>
        <v>76.44</v>
      </c>
      <c r="O131" s="61">
        <f t="shared" si="4"/>
        <v>76.44</v>
      </c>
      <c r="P131" s="62">
        <f t="shared" si="5"/>
        <v>82.32</v>
      </c>
    </row>
    <row r="132" spans="1:16" s="59" customFormat="1" x14ac:dyDescent="0.25">
      <c r="A132" s="59" t="s">
        <v>198</v>
      </c>
      <c r="B132" s="55"/>
      <c r="C132" s="55" t="s">
        <v>322</v>
      </c>
      <c r="D132" s="56">
        <v>84300</v>
      </c>
      <c r="E132" s="45">
        <v>29</v>
      </c>
      <c r="F132" s="60">
        <f>E132*0.8</f>
        <v>23.200000000000003</v>
      </c>
      <c r="G132" s="58">
        <f>E132*0.95</f>
        <v>27.549999999999997</v>
      </c>
      <c r="H132" s="58">
        <f>E132*0.97</f>
        <v>28.13</v>
      </c>
      <c r="I132" s="58">
        <f>E132*0.98</f>
        <v>28.419999999999998</v>
      </c>
      <c r="J132" s="58">
        <f>E132*0.98</f>
        <v>28.419999999999998</v>
      </c>
      <c r="K132" s="58"/>
      <c r="L132" s="58">
        <f>E132*0.98</f>
        <v>28.419999999999998</v>
      </c>
      <c r="M132" s="58">
        <f>E132*0.95</f>
        <v>27.549999999999997</v>
      </c>
      <c r="N132" s="58">
        <f>E132*0.91</f>
        <v>26.39</v>
      </c>
      <c r="O132" s="61">
        <f t="shared" si="4"/>
        <v>26.39</v>
      </c>
      <c r="P132" s="62">
        <f t="shared" si="5"/>
        <v>28.419999999999998</v>
      </c>
    </row>
    <row r="133" spans="1:16" s="59" customFormat="1" x14ac:dyDescent="0.25">
      <c r="A133" s="59" t="s">
        <v>199</v>
      </c>
      <c r="B133" s="55"/>
      <c r="C133" s="55" t="s">
        <v>322</v>
      </c>
      <c r="D133" s="56">
        <v>84439</v>
      </c>
      <c r="E133" s="45">
        <v>52</v>
      </c>
      <c r="F133" s="60">
        <f>E133*0.8</f>
        <v>41.6</v>
      </c>
      <c r="G133" s="58">
        <f>E133*0.95</f>
        <v>49.4</v>
      </c>
      <c r="H133" s="58">
        <f>E133*0.97</f>
        <v>50.44</v>
      </c>
      <c r="I133" s="58">
        <f>E133*0.98</f>
        <v>50.96</v>
      </c>
      <c r="J133" s="58">
        <f>E133*0.98</f>
        <v>50.96</v>
      </c>
      <c r="K133" s="58"/>
      <c r="L133" s="58">
        <f>E133*0.98</f>
        <v>50.96</v>
      </c>
      <c r="M133" s="58">
        <f>E133*0.95</f>
        <v>49.4</v>
      </c>
      <c r="N133" s="58">
        <f>E133*0.91</f>
        <v>47.32</v>
      </c>
      <c r="O133" s="61">
        <f t="shared" si="4"/>
        <v>47.32</v>
      </c>
      <c r="P133" s="62">
        <f t="shared" si="5"/>
        <v>50.96</v>
      </c>
    </row>
    <row r="134" spans="1:16" s="59" customFormat="1" x14ac:dyDescent="0.25">
      <c r="A134" s="54" t="s">
        <v>37</v>
      </c>
      <c r="B134" s="55"/>
      <c r="C134" s="55" t="s">
        <v>322</v>
      </c>
      <c r="D134" s="56">
        <v>84443</v>
      </c>
      <c r="E134" s="45">
        <v>97</v>
      </c>
      <c r="F134" s="60">
        <f>E134*0.8</f>
        <v>77.600000000000009</v>
      </c>
      <c r="G134" s="58">
        <f>E134*0.95</f>
        <v>92.149999999999991</v>
      </c>
      <c r="H134" s="58">
        <f>E134*0.97</f>
        <v>94.09</v>
      </c>
      <c r="I134" s="58">
        <f>E134*0.98</f>
        <v>95.06</v>
      </c>
      <c r="J134" s="58">
        <f>E134*0.98</f>
        <v>95.06</v>
      </c>
      <c r="K134" s="58"/>
      <c r="L134" s="58">
        <f>E134*0.98</f>
        <v>95.06</v>
      </c>
      <c r="M134" s="58">
        <f>E134*0.95</f>
        <v>92.149999999999991</v>
      </c>
      <c r="N134" s="58">
        <f>E134*0.91</f>
        <v>88.27</v>
      </c>
      <c r="O134" s="61">
        <f t="shared" si="4"/>
        <v>88.27</v>
      </c>
      <c r="P134" s="62">
        <f t="shared" si="5"/>
        <v>95.06</v>
      </c>
    </row>
    <row r="135" spans="1:16" s="59" customFormat="1" x14ac:dyDescent="0.25">
      <c r="A135" s="59" t="s">
        <v>200</v>
      </c>
      <c r="B135" s="55"/>
      <c r="C135" s="55" t="s">
        <v>322</v>
      </c>
      <c r="D135" s="56">
        <v>84450</v>
      </c>
      <c r="E135" s="45">
        <v>30</v>
      </c>
      <c r="F135" s="60">
        <f>E135*0.8</f>
        <v>24</v>
      </c>
      <c r="G135" s="58">
        <f>E135*0.95</f>
        <v>28.5</v>
      </c>
      <c r="H135" s="58">
        <f>E135*0.97</f>
        <v>29.099999999999998</v>
      </c>
      <c r="I135" s="58">
        <f>E135*0.98</f>
        <v>29.4</v>
      </c>
      <c r="J135" s="58">
        <f>E135*0.98</f>
        <v>29.4</v>
      </c>
      <c r="K135" s="58"/>
      <c r="L135" s="58">
        <f>E135*0.98</f>
        <v>29.4</v>
      </c>
      <c r="M135" s="58">
        <f>E135*0.95</f>
        <v>28.5</v>
      </c>
      <c r="N135" s="58">
        <f>E135*0.91</f>
        <v>27.3</v>
      </c>
      <c r="O135" s="61">
        <f t="shared" si="4"/>
        <v>27.3</v>
      </c>
      <c r="P135" s="62">
        <f t="shared" si="5"/>
        <v>29.4</v>
      </c>
    </row>
    <row r="136" spans="1:16" s="59" customFormat="1" x14ac:dyDescent="0.25">
      <c r="A136" s="59" t="s">
        <v>201</v>
      </c>
      <c r="B136" s="55"/>
      <c r="C136" s="55" t="s">
        <v>322</v>
      </c>
      <c r="D136" s="56">
        <v>84460</v>
      </c>
      <c r="E136" s="45">
        <v>30</v>
      </c>
      <c r="F136" s="60">
        <f>E136*0.8</f>
        <v>24</v>
      </c>
      <c r="G136" s="58">
        <f>E136*0.95</f>
        <v>28.5</v>
      </c>
      <c r="H136" s="58">
        <f>E136*0.97</f>
        <v>29.099999999999998</v>
      </c>
      <c r="I136" s="58">
        <f>E136*0.98</f>
        <v>29.4</v>
      </c>
      <c r="J136" s="58">
        <f>E136*0.98</f>
        <v>29.4</v>
      </c>
      <c r="K136" s="58"/>
      <c r="L136" s="58">
        <f>E136*0.98</f>
        <v>29.4</v>
      </c>
      <c r="M136" s="58">
        <f>E136*0.95</f>
        <v>28.5</v>
      </c>
      <c r="N136" s="58">
        <f>E136*0.91</f>
        <v>27.3</v>
      </c>
      <c r="O136" s="61">
        <f t="shared" si="4"/>
        <v>27.3</v>
      </c>
      <c r="P136" s="62">
        <f t="shared" si="5"/>
        <v>29.4</v>
      </c>
    </row>
    <row r="137" spans="1:16" s="59" customFormat="1" x14ac:dyDescent="0.25">
      <c r="A137" s="59" t="s">
        <v>202</v>
      </c>
      <c r="B137" s="55"/>
      <c r="C137" s="55" t="s">
        <v>322</v>
      </c>
      <c r="D137" s="56">
        <v>84466</v>
      </c>
      <c r="E137" s="45">
        <v>73</v>
      </c>
      <c r="F137" s="60">
        <f>E137*0.8</f>
        <v>58.400000000000006</v>
      </c>
      <c r="G137" s="58">
        <f>E137*0.95</f>
        <v>69.349999999999994</v>
      </c>
      <c r="H137" s="58">
        <f>E137*0.97</f>
        <v>70.81</v>
      </c>
      <c r="I137" s="58">
        <f>E137*0.98</f>
        <v>71.539999999999992</v>
      </c>
      <c r="J137" s="58">
        <f>E137*0.98</f>
        <v>71.539999999999992</v>
      </c>
      <c r="K137" s="58"/>
      <c r="L137" s="58">
        <f>E137*0.98</f>
        <v>71.539999999999992</v>
      </c>
      <c r="M137" s="58">
        <f>E137*0.95</f>
        <v>69.349999999999994</v>
      </c>
      <c r="N137" s="58">
        <f>E137*0.91</f>
        <v>66.430000000000007</v>
      </c>
      <c r="O137" s="61">
        <f t="shared" si="4"/>
        <v>66.430000000000007</v>
      </c>
      <c r="P137" s="62">
        <f t="shared" si="5"/>
        <v>71.539999999999992</v>
      </c>
    </row>
    <row r="138" spans="1:16" s="59" customFormat="1" x14ac:dyDescent="0.25">
      <c r="A138" s="59" t="s">
        <v>203</v>
      </c>
      <c r="B138" s="55"/>
      <c r="C138" s="55" t="s">
        <v>322</v>
      </c>
      <c r="D138" s="56">
        <v>84478</v>
      </c>
      <c r="E138" s="45">
        <v>33</v>
      </c>
      <c r="F138" s="60">
        <f>E138*0.8</f>
        <v>26.400000000000002</v>
      </c>
      <c r="G138" s="58">
        <f>E138*0.95</f>
        <v>31.349999999999998</v>
      </c>
      <c r="H138" s="58">
        <f>E138*0.97</f>
        <v>32.01</v>
      </c>
      <c r="I138" s="58">
        <f>E138*0.98</f>
        <v>32.339999999999996</v>
      </c>
      <c r="J138" s="58">
        <f>E138*0.98</f>
        <v>32.339999999999996</v>
      </c>
      <c r="K138" s="58"/>
      <c r="L138" s="58">
        <f>E138*0.98</f>
        <v>32.339999999999996</v>
      </c>
      <c r="M138" s="58">
        <f>E138*0.95</f>
        <v>31.349999999999998</v>
      </c>
      <c r="N138" s="58">
        <f>E138*0.91</f>
        <v>30.03</v>
      </c>
      <c r="O138" s="61">
        <f t="shared" si="4"/>
        <v>30.03</v>
      </c>
      <c r="P138" s="62">
        <f t="shared" si="5"/>
        <v>32.339999999999996</v>
      </c>
    </row>
    <row r="139" spans="1:16" s="59" customFormat="1" x14ac:dyDescent="0.25">
      <c r="A139" s="59" t="s">
        <v>204</v>
      </c>
      <c r="B139" s="55"/>
      <c r="C139" s="55" t="s">
        <v>322</v>
      </c>
      <c r="D139" s="56">
        <v>84484</v>
      </c>
      <c r="E139" s="45">
        <v>72</v>
      </c>
      <c r="F139" s="60">
        <f>E139*0.8</f>
        <v>57.6</v>
      </c>
      <c r="G139" s="58">
        <f>E139*0.95</f>
        <v>68.399999999999991</v>
      </c>
      <c r="H139" s="58">
        <f>E139*0.97</f>
        <v>69.84</v>
      </c>
      <c r="I139" s="58">
        <f>E139*0.98</f>
        <v>70.56</v>
      </c>
      <c r="J139" s="58">
        <f>E139*0.98</f>
        <v>70.56</v>
      </c>
      <c r="K139" s="58"/>
      <c r="L139" s="58">
        <f>E139*0.98</f>
        <v>70.56</v>
      </c>
      <c r="M139" s="58">
        <f>E139*0.95</f>
        <v>68.399999999999991</v>
      </c>
      <c r="N139" s="58">
        <f>E139*0.91</f>
        <v>65.52</v>
      </c>
      <c r="O139" s="61">
        <f t="shared" si="4"/>
        <v>65.52</v>
      </c>
      <c r="P139" s="62">
        <f t="shared" si="5"/>
        <v>70.56</v>
      </c>
    </row>
    <row r="140" spans="1:16" s="59" customFormat="1" x14ac:dyDescent="0.25">
      <c r="A140" s="59" t="s">
        <v>205</v>
      </c>
      <c r="B140" s="55"/>
      <c r="C140" s="55" t="s">
        <v>322</v>
      </c>
      <c r="D140" s="56">
        <v>84520</v>
      </c>
      <c r="E140" s="45">
        <v>23</v>
      </c>
      <c r="F140" s="60">
        <f>E140*0.8</f>
        <v>18.400000000000002</v>
      </c>
      <c r="G140" s="58">
        <f>E140*0.95</f>
        <v>21.849999999999998</v>
      </c>
      <c r="H140" s="58">
        <f>E140*0.97</f>
        <v>22.31</v>
      </c>
      <c r="I140" s="58">
        <f>E140*0.98</f>
        <v>22.54</v>
      </c>
      <c r="J140" s="58">
        <f>E140*0.98</f>
        <v>22.54</v>
      </c>
      <c r="K140" s="58"/>
      <c r="L140" s="58">
        <f>E140*0.98</f>
        <v>22.54</v>
      </c>
      <c r="M140" s="58">
        <f>E140*0.95</f>
        <v>21.849999999999998</v>
      </c>
      <c r="N140" s="58">
        <f>E140*0.91</f>
        <v>20.93</v>
      </c>
      <c r="O140" s="61">
        <f t="shared" si="4"/>
        <v>20.93</v>
      </c>
      <c r="P140" s="62">
        <f t="shared" si="5"/>
        <v>22.54</v>
      </c>
    </row>
    <row r="141" spans="1:16" s="59" customFormat="1" x14ac:dyDescent="0.25">
      <c r="A141" s="59" t="s">
        <v>206</v>
      </c>
      <c r="B141" s="55"/>
      <c r="C141" s="55" t="s">
        <v>322</v>
      </c>
      <c r="D141" s="56">
        <v>84550</v>
      </c>
      <c r="E141" s="45">
        <v>26</v>
      </c>
      <c r="F141" s="60">
        <f>E141*0.8</f>
        <v>20.8</v>
      </c>
      <c r="G141" s="58">
        <f>E141*0.95</f>
        <v>24.7</v>
      </c>
      <c r="H141" s="58">
        <f>E141*0.97</f>
        <v>25.22</v>
      </c>
      <c r="I141" s="58">
        <f>E141*0.98</f>
        <v>25.48</v>
      </c>
      <c r="J141" s="58">
        <f>E141*0.98</f>
        <v>25.48</v>
      </c>
      <c r="K141" s="58"/>
      <c r="L141" s="58">
        <f>E141*0.98</f>
        <v>25.48</v>
      </c>
      <c r="M141" s="58">
        <f>E141*0.95</f>
        <v>24.7</v>
      </c>
      <c r="N141" s="58">
        <f>E141*0.91</f>
        <v>23.66</v>
      </c>
      <c r="O141" s="61">
        <f t="shared" si="4"/>
        <v>23.66</v>
      </c>
      <c r="P141" s="62">
        <f t="shared" si="5"/>
        <v>25.48</v>
      </c>
    </row>
    <row r="142" spans="1:16" s="59" customFormat="1" x14ac:dyDescent="0.25">
      <c r="A142" s="59" t="s">
        <v>207</v>
      </c>
      <c r="B142" s="55"/>
      <c r="C142" s="55" t="s">
        <v>322</v>
      </c>
      <c r="D142" s="56">
        <v>84703</v>
      </c>
      <c r="E142" s="45">
        <v>43</v>
      </c>
      <c r="F142" s="60">
        <f>E142*0.8</f>
        <v>34.4</v>
      </c>
      <c r="G142" s="58">
        <f>E142*0.95</f>
        <v>40.85</v>
      </c>
      <c r="H142" s="58">
        <f>E142*0.97</f>
        <v>41.71</v>
      </c>
      <c r="I142" s="58">
        <f>E142*0.98</f>
        <v>42.14</v>
      </c>
      <c r="J142" s="58">
        <f>E142*0.98</f>
        <v>42.14</v>
      </c>
      <c r="K142" s="58"/>
      <c r="L142" s="58">
        <f>E142*0.98</f>
        <v>42.14</v>
      </c>
      <c r="M142" s="58">
        <f>E142*0.95</f>
        <v>40.85</v>
      </c>
      <c r="N142" s="58">
        <f>E142*0.91</f>
        <v>39.130000000000003</v>
      </c>
      <c r="O142" s="61">
        <f t="shared" si="4"/>
        <v>39.130000000000003</v>
      </c>
      <c r="P142" s="62">
        <f t="shared" si="5"/>
        <v>42.14</v>
      </c>
    </row>
    <row r="143" spans="1:16" s="59" customFormat="1" x14ac:dyDescent="0.25">
      <c r="A143" s="59" t="s">
        <v>208</v>
      </c>
      <c r="B143" s="55"/>
      <c r="C143" s="55" t="s">
        <v>322</v>
      </c>
      <c r="D143" s="56">
        <v>85014</v>
      </c>
      <c r="E143" s="45">
        <v>14</v>
      </c>
      <c r="F143" s="60">
        <f>E143*0.8</f>
        <v>11.200000000000001</v>
      </c>
      <c r="G143" s="58">
        <f>E143*0.95</f>
        <v>13.299999999999999</v>
      </c>
      <c r="H143" s="58">
        <f>E143*0.97</f>
        <v>13.58</v>
      </c>
      <c r="I143" s="58">
        <f>E143*0.98</f>
        <v>13.719999999999999</v>
      </c>
      <c r="J143" s="58">
        <f>E143*0.98</f>
        <v>13.719999999999999</v>
      </c>
      <c r="K143" s="58"/>
      <c r="L143" s="58">
        <f>E143*0.98</f>
        <v>13.719999999999999</v>
      </c>
      <c r="M143" s="58">
        <f>E143*0.95</f>
        <v>13.299999999999999</v>
      </c>
      <c r="N143" s="58">
        <f>E143*0.91</f>
        <v>12.74</v>
      </c>
      <c r="O143" s="61">
        <f t="shared" si="4"/>
        <v>12.74</v>
      </c>
      <c r="P143" s="62">
        <f t="shared" si="5"/>
        <v>13.719999999999999</v>
      </c>
    </row>
    <row r="144" spans="1:16" s="59" customFormat="1" x14ac:dyDescent="0.25">
      <c r="A144" s="59" t="s">
        <v>209</v>
      </c>
      <c r="B144" s="55"/>
      <c r="C144" s="55" t="s">
        <v>322</v>
      </c>
      <c r="D144" s="56">
        <v>85018</v>
      </c>
      <c r="E144" s="45">
        <v>14</v>
      </c>
      <c r="F144" s="60">
        <f>E144*0.8</f>
        <v>11.200000000000001</v>
      </c>
      <c r="G144" s="58">
        <f>E144*0.95</f>
        <v>13.299999999999999</v>
      </c>
      <c r="H144" s="58">
        <f>E144*0.97</f>
        <v>13.58</v>
      </c>
      <c r="I144" s="58">
        <f>E144*0.98</f>
        <v>13.719999999999999</v>
      </c>
      <c r="J144" s="58">
        <f>E144*0.98</f>
        <v>13.719999999999999</v>
      </c>
      <c r="K144" s="58"/>
      <c r="L144" s="58">
        <f>E144*0.98</f>
        <v>13.719999999999999</v>
      </c>
      <c r="M144" s="58">
        <f>E144*0.95</f>
        <v>13.299999999999999</v>
      </c>
      <c r="N144" s="58">
        <f>E144*0.91</f>
        <v>12.74</v>
      </c>
      <c r="O144" s="61">
        <f t="shared" si="4"/>
        <v>12.74</v>
      </c>
      <c r="P144" s="62">
        <f t="shared" si="5"/>
        <v>13.719999999999999</v>
      </c>
    </row>
    <row r="145" spans="1:16" s="59" customFormat="1" x14ac:dyDescent="0.25">
      <c r="A145" s="54" t="s">
        <v>38</v>
      </c>
      <c r="B145" s="55"/>
      <c r="C145" s="55" t="s">
        <v>322</v>
      </c>
      <c r="D145" s="56">
        <v>85025</v>
      </c>
      <c r="E145" s="45">
        <v>45</v>
      </c>
      <c r="F145" s="60">
        <f>E145*0.8</f>
        <v>36</v>
      </c>
      <c r="G145" s="58">
        <f>E145*0.95</f>
        <v>42.75</v>
      </c>
      <c r="H145" s="58">
        <f>E145*0.97</f>
        <v>43.65</v>
      </c>
      <c r="I145" s="58">
        <f>E145*0.98</f>
        <v>44.1</v>
      </c>
      <c r="J145" s="58">
        <f>E145*0.98</f>
        <v>44.1</v>
      </c>
      <c r="K145" s="58"/>
      <c r="L145" s="58">
        <f>E145*0.98</f>
        <v>44.1</v>
      </c>
      <c r="M145" s="58">
        <f>E145*0.95</f>
        <v>42.75</v>
      </c>
      <c r="N145" s="58">
        <f>E145*0.91</f>
        <v>40.950000000000003</v>
      </c>
      <c r="O145" s="61">
        <f t="shared" si="4"/>
        <v>40.950000000000003</v>
      </c>
      <c r="P145" s="62">
        <f t="shared" si="5"/>
        <v>44.1</v>
      </c>
    </row>
    <row r="146" spans="1:16" s="59" customFormat="1" x14ac:dyDescent="0.25">
      <c r="A146" s="54" t="s">
        <v>39</v>
      </c>
      <c r="B146" s="55"/>
      <c r="C146" s="55" t="s">
        <v>322</v>
      </c>
      <c r="D146" s="56">
        <v>85027</v>
      </c>
      <c r="E146" s="45">
        <v>37</v>
      </c>
      <c r="F146" s="60">
        <f>E146*0.8</f>
        <v>29.6</v>
      </c>
      <c r="G146" s="58">
        <f>E146*0.95</f>
        <v>35.15</v>
      </c>
      <c r="H146" s="58">
        <f>E146*0.97</f>
        <v>35.89</v>
      </c>
      <c r="I146" s="58">
        <f>E146*0.98</f>
        <v>36.26</v>
      </c>
      <c r="J146" s="58">
        <f>E146*0.98</f>
        <v>36.26</v>
      </c>
      <c r="K146" s="58"/>
      <c r="L146" s="58">
        <f>E146*0.98</f>
        <v>36.26</v>
      </c>
      <c r="M146" s="58">
        <f>E146*0.95</f>
        <v>35.15</v>
      </c>
      <c r="N146" s="58">
        <f>E146*0.91</f>
        <v>33.67</v>
      </c>
      <c r="O146" s="61">
        <f t="shared" si="4"/>
        <v>33.67</v>
      </c>
      <c r="P146" s="62">
        <f t="shared" si="5"/>
        <v>36.26</v>
      </c>
    </row>
    <row r="147" spans="1:16" s="59" customFormat="1" x14ac:dyDescent="0.25">
      <c r="A147" s="59" t="s">
        <v>210</v>
      </c>
      <c r="B147" s="55"/>
      <c r="C147" s="55" t="s">
        <v>322</v>
      </c>
      <c r="D147" s="56">
        <v>85048</v>
      </c>
      <c r="E147" s="45">
        <v>15</v>
      </c>
      <c r="F147" s="60">
        <f>E147*0.8</f>
        <v>12</v>
      </c>
      <c r="G147" s="58">
        <f>E147*0.95</f>
        <v>14.25</v>
      </c>
      <c r="H147" s="58">
        <f>E147*0.97</f>
        <v>14.549999999999999</v>
      </c>
      <c r="I147" s="58">
        <f>E147*0.98</f>
        <v>14.7</v>
      </c>
      <c r="J147" s="58">
        <f>E147*0.98</f>
        <v>14.7</v>
      </c>
      <c r="K147" s="58"/>
      <c r="L147" s="58">
        <f>E147*0.98</f>
        <v>14.7</v>
      </c>
      <c r="M147" s="58">
        <f>E147*0.95</f>
        <v>14.25</v>
      </c>
      <c r="N147" s="58">
        <f>E147*0.91</f>
        <v>13.65</v>
      </c>
      <c r="O147" s="61">
        <f t="shared" si="4"/>
        <v>13.65</v>
      </c>
      <c r="P147" s="62">
        <f t="shared" si="5"/>
        <v>14.7</v>
      </c>
    </row>
    <row r="148" spans="1:16" s="59" customFormat="1" x14ac:dyDescent="0.25">
      <c r="A148" s="59" t="s">
        <v>211</v>
      </c>
      <c r="B148" s="55"/>
      <c r="C148" s="55" t="s">
        <v>322</v>
      </c>
      <c r="D148" s="56">
        <v>85379</v>
      </c>
      <c r="E148" s="45">
        <v>59</v>
      </c>
      <c r="F148" s="60">
        <f>E148*0.8</f>
        <v>47.2</v>
      </c>
      <c r="G148" s="58">
        <f>E148*0.95</f>
        <v>56.05</v>
      </c>
      <c r="H148" s="58">
        <f>E148*0.97</f>
        <v>57.23</v>
      </c>
      <c r="I148" s="58">
        <f>E148*0.98</f>
        <v>57.82</v>
      </c>
      <c r="J148" s="58">
        <f>E148*0.98</f>
        <v>57.82</v>
      </c>
      <c r="K148" s="58"/>
      <c r="L148" s="58">
        <f>E148*0.98</f>
        <v>57.82</v>
      </c>
      <c r="M148" s="58">
        <f>E148*0.95</f>
        <v>56.05</v>
      </c>
      <c r="N148" s="58">
        <f>E148*0.91</f>
        <v>53.690000000000005</v>
      </c>
      <c r="O148" s="61">
        <f t="shared" si="4"/>
        <v>53.690000000000005</v>
      </c>
      <c r="P148" s="62">
        <f t="shared" si="5"/>
        <v>57.82</v>
      </c>
    </row>
    <row r="149" spans="1:16" s="59" customFormat="1" x14ac:dyDescent="0.25">
      <c r="A149" s="59" t="s">
        <v>212</v>
      </c>
      <c r="B149" s="55"/>
      <c r="C149" s="55" t="s">
        <v>322</v>
      </c>
      <c r="D149" s="56">
        <v>85610</v>
      </c>
      <c r="E149" s="45">
        <v>25</v>
      </c>
      <c r="F149" s="60">
        <f>E149*0.8</f>
        <v>20</v>
      </c>
      <c r="G149" s="58">
        <f>E149*0.95</f>
        <v>23.75</v>
      </c>
      <c r="H149" s="58">
        <f>E149*0.97</f>
        <v>24.25</v>
      </c>
      <c r="I149" s="58">
        <f>E149*0.98</f>
        <v>24.5</v>
      </c>
      <c r="J149" s="58">
        <f>E149*0.98</f>
        <v>24.5</v>
      </c>
      <c r="K149" s="58"/>
      <c r="L149" s="58">
        <f>E149*0.98</f>
        <v>24.5</v>
      </c>
      <c r="M149" s="58">
        <f>E149*0.95</f>
        <v>23.75</v>
      </c>
      <c r="N149" s="58">
        <f>E149*0.91</f>
        <v>22.75</v>
      </c>
      <c r="O149" s="61">
        <f t="shared" si="4"/>
        <v>22.75</v>
      </c>
      <c r="P149" s="62">
        <f t="shared" si="5"/>
        <v>24.5</v>
      </c>
    </row>
    <row r="150" spans="1:16" s="59" customFormat="1" x14ac:dyDescent="0.25">
      <c r="A150" s="59" t="s">
        <v>213</v>
      </c>
      <c r="B150" s="55"/>
      <c r="C150" s="55" t="s">
        <v>322</v>
      </c>
      <c r="D150" s="56">
        <v>85651</v>
      </c>
      <c r="E150" s="45">
        <v>25</v>
      </c>
      <c r="F150" s="60">
        <f>E150*0.8</f>
        <v>20</v>
      </c>
      <c r="G150" s="58">
        <f>E150*0.95</f>
        <v>23.75</v>
      </c>
      <c r="H150" s="58">
        <f>E150*0.97</f>
        <v>24.25</v>
      </c>
      <c r="I150" s="58">
        <f>E150*0.98</f>
        <v>24.5</v>
      </c>
      <c r="J150" s="58">
        <f>E150*0.98</f>
        <v>24.5</v>
      </c>
      <c r="K150" s="58"/>
      <c r="L150" s="58">
        <f>E150*0.98</f>
        <v>24.5</v>
      </c>
      <c r="M150" s="58">
        <f>E150*0.95</f>
        <v>23.75</v>
      </c>
      <c r="N150" s="58">
        <f>E150*0.91</f>
        <v>22.75</v>
      </c>
      <c r="O150" s="61">
        <f t="shared" ref="O150:O168" si="6">MIN(G150:N150)</f>
        <v>22.75</v>
      </c>
      <c r="P150" s="62">
        <f t="shared" ref="P150:P168" si="7">MAX(G150:N150)</f>
        <v>24.5</v>
      </c>
    </row>
    <row r="151" spans="1:16" s="59" customFormat="1" x14ac:dyDescent="0.25">
      <c r="A151" s="54" t="s">
        <v>40</v>
      </c>
      <c r="B151" s="55"/>
      <c r="C151" s="55" t="s">
        <v>322</v>
      </c>
      <c r="D151" s="56">
        <v>85730</v>
      </c>
      <c r="E151" s="45">
        <v>35</v>
      </c>
      <c r="F151" s="60">
        <f>E151*0.8</f>
        <v>28</v>
      </c>
      <c r="G151" s="58">
        <f>E151*0.95</f>
        <v>33.25</v>
      </c>
      <c r="H151" s="58">
        <f>E151*0.97</f>
        <v>33.949999999999996</v>
      </c>
      <c r="I151" s="58">
        <f>E151*0.98</f>
        <v>34.299999999999997</v>
      </c>
      <c r="J151" s="58">
        <f>E151*0.98</f>
        <v>34.299999999999997</v>
      </c>
      <c r="K151" s="58"/>
      <c r="L151" s="58">
        <f>E151*0.98</f>
        <v>34.299999999999997</v>
      </c>
      <c r="M151" s="58">
        <f>E151*0.95</f>
        <v>33.25</v>
      </c>
      <c r="N151" s="58">
        <f>E151*0.91</f>
        <v>31.85</v>
      </c>
      <c r="O151" s="61">
        <f t="shared" si="6"/>
        <v>31.85</v>
      </c>
      <c r="P151" s="62">
        <f t="shared" si="7"/>
        <v>34.299999999999997</v>
      </c>
    </row>
    <row r="152" spans="1:16" s="59" customFormat="1" x14ac:dyDescent="0.25">
      <c r="A152" s="59" t="s">
        <v>214</v>
      </c>
      <c r="B152" s="55"/>
      <c r="C152" s="55" t="s">
        <v>331</v>
      </c>
      <c r="D152" s="56">
        <v>86140</v>
      </c>
      <c r="E152" s="45">
        <v>17</v>
      </c>
      <c r="F152" s="60">
        <f>E152*0.8</f>
        <v>13.600000000000001</v>
      </c>
      <c r="G152" s="58">
        <f>E152*0.95</f>
        <v>16.149999999999999</v>
      </c>
      <c r="H152" s="58">
        <f>E152*0.97</f>
        <v>16.489999999999998</v>
      </c>
      <c r="I152" s="58">
        <f>E152*0.98</f>
        <v>16.66</v>
      </c>
      <c r="J152" s="58">
        <f>E152*0.98</f>
        <v>16.66</v>
      </c>
      <c r="K152" s="58"/>
      <c r="L152" s="58">
        <f>E152*0.98</f>
        <v>16.66</v>
      </c>
      <c r="M152" s="58">
        <f>E152*0.95</f>
        <v>16.149999999999999</v>
      </c>
      <c r="N152" s="58">
        <f>E152*0.91</f>
        <v>15.47</v>
      </c>
      <c r="O152" s="61">
        <f t="shared" si="6"/>
        <v>15.47</v>
      </c>
      <c r="P152" s="62">
        <f t="shared" si="7"/>
        <v>16.66</v>
      </c>
    </row>
    <row r="153" spans="1:16" s="59" customFormat="1" x14ac:dyDescent="0.25">
      <c r="A153" s="59" t="s">
        <v>215</v>
      </c>
      <c r="B153" s="55"/>
      <c r="C153" s="55" t="s">
        <v>331</v>
      </c>
      <c r="D153" s="56">
        <v>86141</v>
      </c>
      <c r="E153" s="45">
        <v>22</v>
      </c>
      <c r="F153" s="60">
        <f>E153*0.8</f>
        <v>17.600000000000001</v>
      </c>
      <c r="G153" s="58">
        <f>E153*0.95</f>
        <v>20.9</v>
      </c>
      <c r="H153" s="58">
        <f>E153*0.97</f>
        <v>21.34</v>
      </c>
      <c r="I153" s="58">
        <f>E153*0.98</f>
        <v>21.56</v>
      </c>
      <c r="J153" s="58">
        <f>E153*0.98</f>
        <v>21.56</v>
      </c>
      <c r="K153" s="58"/>
      <c r="L153" s="58">
        <f>E153*0.98</f>
        <v>21.56</v>
      </c>
      <c r="M153" s="58">
        <f>E153*0.95</f>
        <v>20.9</v>
      </c>
      <c r="N153" s="58">
        <f>E153*0.91</f>
        <v>20.02</v>
      </c>
      <c r="O153" s="61">
        <f t="shared" si="6"/>
        <v>20.02</v>
      </c>
      <c r="P153" s="62">
        <f t="shared" si="7"/>
        <v>21.56</v>
      </c>
    </row>
    <row r="154" spans="1:16" s="59" customFormat="1" x14ac:dyDescent="0.25">
      <c r="A154" s="59" t="s">
        <v>216</v>
      </c>
      <c r="B154" s="55"/>
      <c r="C154" s="55" t="s">
        <v>322</v>
      </c>
      <c r="D154" s="56">
        <v>86308</v>
      </c>
      <c r="E154" s="45">
        <v>30</v>
      </c>
      <c r="F154" s="60">
        <f>E154*0.8</f>
        <v>24</v>
      </c>
      <c r="G154" s="58">
        <f>E154*0.95</f>
        <v>28.5</v>
      </c>
      <c r="H154" s="58">
        <f>E154*0.97</f>
        <v>29.099999999999998</v>
      </c>
      <c r="I154" s="58">
        <f>E154*0.98</f>
        <v>29.4</v>
      </c>
      <c r="J154" s="58">
        <f>E154*0.98</f>
        <v>29.4</v>
      </c>
      <c r="K154" s="58"/>
      <c r="L154" s="58">
        <f>E154*0.98</f>
        <v>29.4</v>
      </c>
      <c r="M154" s="58">
        <f>E154*0.95</f>
        <v>28.5</v>
      </c>
      <c r="N154" s="58">
        <f>E154*0.91</f>
        <v>27.3</v>
      </c>
      <c r="O154" s="61">
        <f t="shared" si="6"/>
        <v>27.3</v>
      </c>
      <c r="P154" s="62">
        <f t="shared" si="7"/>
        <v>29.4</v>
      </c>
    </row>
    <row r="155" spans="1:16" s="59" customFormat="1" x14ac:dyDescent="0.25">
      <c r="A155" s="59" t="s">
        <v>217</v>
      </c>
      <c r="B155" s="55"/>
      <c r="C155" s="55" t="s">
        <v>322</v>
      </c>
      <c r="D155" s="56">
        <v>86580</v>
      </c>
      <c r="E155" s="45">
        <v>62</v>
      </c>
      <c r="F155" s="60">
        <f>E155*0.8</f>
        <v>49.6</v>
      </c>
      <c r="G155" s="58">
        <f>E155*0.95</f>
        <v>58.9</v>
      </c>
      <c r="H155" s="58">
        <f>E155*0.97</f>
        <v>60.14</v>
      </c>
      <c r="I155" s="58">
        <f>E155*0.98</f>
        <v>60.76</v>
      </c>
      <c r="J155" s="58">
        <f>E155*0.98</f>
        <v>60.76</v>
      </c>
      <c r="K155" s="58"/>
      <c r="L155" s="58">
        <f>E155*0.98</f>
        <v>60.76</v>
      </c>
      <c r="M155" s="58">
        <f>E155*0.95</f>
        <v>58.9</v>
      </c>
      <c r="N155" s="58">
        <f>E155*0.91</f>
        <v>56.42</v>
      </c>
      <c r="O155" s="61">
        <f t="shared" si="6"/>
        <v>56.42</v>
      </c>
      <c r="P155" s="62">
        <f t="shared" si="7"/>
        <v>60.76</v>
      </c>
    </row>
    <row r="156" spans="1:16" s="59" customFormat="1" x14ac:dyDescent="0.25">
      <c r="A156" s="59" t="s">
        <v>218</v>
      </c>
      <c r="B156" s="55"/>
      <c r="C156" s="55" t="s">
        <v>322</v>
      </c>
      <c r="D156" s="56">
        <v>86703</v>
      </c>
      <c r="E156" s="45">
        <v>79</v>
      </c>
      <c r="F156" s="60">
        <f>E156*0.8</f>
        <v>63.2</v>
      </c>
      <c r="G156" s="58">
        <f>E156*0.95</f>
        <v>75.05</v>
      </c>
      <c r="H156" s="58">
        <f>E156*0.97</f>
        <v>76.63</v>
      </c>
      <c r="I156" s="58">
        <f>E156*0.98</f>
        <v>77.42</v>
      </c>
      <c r="J156" s="58">
        <f>E156*0.98</f>
        <v>77.42</v>
      </c>
      <c r="K156" s="58"/>
      <c r="L156" s="58">
        <f>E156*0.98</f>
        <v>77.42</v>
      </c>
      <c r="M156" s="58">
        <f>E156*0.95</f>
        <v>75.05</v>
      </c>
      <c r="N156" s="58">
        <f>E156*0.91</f>
        <v>71.89</v>
      </c>
      <c r="O156" s="61">
        <f t="shared" si="6"/>
        <v>71.89</v>
      </c>
      <c r="P156" s="62">
        <f t="shared" si="7"/>
        <v>77.42</v>
      </c>
    </row>
    <row r="157" spans="1:16" s="59" customFormat="1" x14ac:dyDescent="0.25">
      <c r="A157" s="59" t="s">
        <v>219</v>
      </c>
      <c r="B157" s="55"/>
      <c r="C157" s="55" t="s">
        <v>322</v>
      </c>
      <c r="D157" s="56">
        <v>86850</v>
      </c>
      <c r="E157" s="45">
        <v>56</v>
      </c>
      <c r="F157" s="60">
        <f>E157*0.8</f>
        <v>44.800000000000004</v>
      </c>
      <c r="G157" s="58">
        <f>E157*0.95</f>
        <v>53.199999999999996</v>
      </c>
      <c r="H157" s="58">
        <f>E157*0.97</f>
        <v>54.32</v>
      </c>
      <c r="I157" s="58">
        <f>E157*0.98</f>
        <v>54.879999999999995</v>
      </c>
      <c r="J157" s="58">
        <f>E157*0.98</f>
        <v>54.879999999999995</v>
      </c>
      <c r="K157" s="58"/>
      <c r="L157" s="58">
        <f>E157*0.98</f>
        <v>54.879999999999995</v>
      </c>
      <c r="M157" s="58">
        <f>E157*0.95</f>
        <v>53.199999999999996</v>
      </c>
      <c r="N157" s="58">
        <f>E157*0.91</f>
        <v>50.96</v>
      </c>
      <c r="O157" s="61">
        <f t="shared" si="6"/>
        <v>50.96</v>
      </c>
      <c r="P157" s="62">
        <f t="shared" si="7"/>
        <v>54.879999999999995</v>
      </c>
    </row>
    <row r="158" spans="1:16" s="59" customFormat="1" x14ac:dyDescent="0.25">
      <c r="A158" s="59" t="s">
        <v>220</v>
      </c>
      <c r="B158" s="55"/>
      <c r="C158" s="55" t="s">
        <v>322</v>
      </c>
      <c r="D158" s="56">
        <v>86900</v>
      </c>
      <c r="E158" s="45">
        <v>17</v>
      </c>
      <c r="F158" s="60">
        <f>E158*0.8</f>
        <v>13.600000000000001</v>
      </c>
      <c r="G158" s="58">
        <f>E158*0.95</f>
        <v>16.149999999999999</v>
      </c>
      <c r="H158" s="58">
        <f>E158*0.97</f>
        <v>16.489999999999998</v>
      </c>
      <c r="I158" s="58">
        <f>E158*0.98</f>
        <v>16.66</v>
      </c>
      <c r="J158" s="58">
        <f>E158*0.98</f>
        <v>16.66</v>
      </c>
      <c r="K158" s="58"/>
      <c r="L158" s="58">
        <f>E158*0.98</f>
        <v>16.66</v>
      </c>
      <c r="M158" s="58">
        <f>E158*0.95</f>
        <v>16.149999999999999</v>
      </c>
      <c r="N158" s="58">
        <f>E158*0.91</f>
        <v>15.47</v>
      </c>
      <c r="O158" s="61">
        <f t="shared" si="6"/>
        <v>15.47</v>
      </c>
      <c r="P158" s="62">
        <f t="shared" si="7"/>
        <v>16.66</v>
      </c>
    </row>
    <row r="159" spans="1:16" s="59" customFormat="1" x14ac:dyDescent="0.25">
      <c r="A159" s="59" t="s">
        <v>221</v>
      </c>
      <c r="B159" s="55"/>
      <c r="C159" s="55" t="s">
        <v>322</v>
      </c>
      <c r="D159" s="56">
        <v>86901</v>
      </c>
      <c r="E159" s="45">
        <v>17</v>
      </c>
      <c r="F159" s="60">
        <f>E159*0.8</f>
        <v>13.600000000000001</v>
      </c>
      <c r="G159" s="58">
        <f>E159*0.95</f>
        <v>16.149999999999999</v>
      </c>
      <c r="H159" s="58">
        <f>E159*0.97</f>
        <v>16.489999999999998</v>
      </c>
      <c r="I159" s="58">
        <f>E159*0.98</f>
        <v>16.66</v>
      </c>
      <c r="J159" s="58">
        <f>E159*0.98</f>
        <v>16.66</v>
      </c>
      <c r="K159" s="58"/>
      <c r="L159" s="58">
        <f>E159*0.98</f>
        <v>16.66</v>
      </c>
      <c r="M159" s="58">
        <f>E159*0.95</f>
        <v>16.149999999999999</v>
      </c>
      <c r="N159" s="58">
        <f>E159*0.91</f>
        <v>15.47</v>
      </c>
      <c r="O159" s="61">
        <f t="shared" si="6"/>
        <v>15.47</v>
      </c>
      <c r="P159" s="62">
        <f t="shared" si="7"/>
        <v>16.66</v>
      </c>
    </row>
    <row r="160" spans="1:16" s="59" customFormat="1" x14ac:dyDescent="0.25">
      <c r="A160" s="59" t="s">
        <v>222</v>
      </c>
      <c r="B160" s="55"/>
      <c r="C160" s="55" t="s">
        <v>322</v>
      </c>
      <c r="D160" s="56">
        <v>86920</v>
      </c>
      <c r="E160" s="45">
        <v>353</v>
      </c>
      <c r="F160" s="60">
        <f>E160*0.8</f>
        <v>282.40000000000003</v>
      </c>
      <c r="G160" s="58">
        <f>E160*0.95</f>
        <v>335.34999999999997</v>
      </c>
      <c r="H160" s="58">
        <f>E160*0.97</f>
        <v>342.40999999999997</v>
      </c>
      <c r="I160" s="58">
        <f>E160*0.98</f>
        <v>345.94</v>
      </c>
      <c r="J160" s="58">
        <f>E160*0.98</f>
        <v>345.94</v>
      </c>
      <c r="K160" s="58"/>
      <c r="L160" s="58">
        <f>E160*0.98</f>
        <v>345.94</v>
      </c>
      <c r="M160" s="58">
        <f>E160*0.95</f>
        <v>335.34999999999997</v>
      </c>
      <c r="N160" s="58">
        <f>E160*0.91</f>
        <v>321.23</v>
      </c>
      <c r="O160" s="61">
        <f t="shared" si="6"/>
        <v>321.23</v>
      </c>
      <c r="P160" s="62">
        <f t="shared" si="7"/>
        <v>345.94</v>
      </c>
    </row>
    <row r="161" spans="1:16" s="59" customFormat="1" x14ac:dyDescent="0.25">
      <c r="A161" s="59" t="s">
        <v>223</v>
      </c>
      <c r="B161" s="55"/>
      <c r="C161" s="55" t="s">
        <v>322</v>
      </c>
      <c r="D161" s="56">
        <v>87324</v>
      </c>
      <c r="E161" s="45">
        <v>69</v>
      </c>
      <c r="F161" s="60">
        <f>E161*0.8</f>
        <v>55.2</v>
      </c>
      <c r="G161" s="58">
        <f>E161*0.95</f>
        <v>65.55</v>
      </c>
      <c r="H161" s="58">
        <f>E161*0.97</f>
        <v>66.929999999999993</v>
      </c>
      <c r="I161" s="58">
        <f>E161*0.98</f>
        <v>67.62</v>
      </c>
      <c r="J161" s="58">
        <f>E161*0.98</f>
        <v>67.62</v>
      </c>
      <c r="K161" s="58"/>
      <c r="L161" s="58">
        <f>E161*0.98</f>
        <v>67.62</v>
      </c>
      <c r="M161" s="58">
        <f>E161*0.95</f>
        <v>65.55</v>
      </c>
      <c r="N161" s="58">
        <f>E161*0.91</f>
        <v>62.79</v>
      </c>
      <c r="O161" s="61">
        <f t="shared" si="6"/>
        <v>62.79</v>
      </c>
      <c r="P161" s="62">
        <f t="shared" si="7"/>
        <v>67.62</v>
      </c>
    </row>
    <row r="162" spans="1:16" s="59" customFormat="1" x14ac:dyDescent="0.25">
      <c r="A162" s="59" t="s">
        <v>224</v>
      </c>
      <c r="B162" s="55"/>
      <c r="C162" s="55" t="s">
        <v>322</v>
      </c>
      <c r="D162" s="56">
        <v>87804</v>
      </c>
      <c r="E162" s="45">
        <v>95</v>
      </c>
      <c r="F162" s="60">
        <f>E162*0.8</f>
        <v>76</v>
      </c>
      <c r="G162" s="58">
        <f>E162*0.95</f>
        <v>90.25</v>
      </c>
      <c r="H162" s="58">
        <f>E162*0.97</f>
        <v>92.149999999999991</v>
      </c>
      <c r="I162" s="58">
        <f>E162*0.98</f>
        <v>93.1</v>
      </c>
      <c r="J162" s="58">
        <f>E162*0.98</f>
        <v>93.1</v>
      </c>
      <c r="K162" s="58"/>
      <c r="L162" s="58">
        <f>E162*0.98</f>
        <v>93.1</v>
      </c>
      <c r="M162" s="58">
        <f>E162*0.95</f>
        <v>90.25</v>
      </c>
      <c r="N162" s="58">
        <f>E162*0.91</f>
        <v>86.45</v>
      </c>
      <c r="O162" s="61">
        <f t="shared" si="6"/>
        <v>86.45</v>
      </c>
      <c r="P162" s="62">
        <f t="shared" si="7"/>
        <v>93.1</v>
      </c>
    </row>
    <row r="163" spans="1:16" s="59" customFormat="1" x14ac:dyDescent="0.25">
      <c r="A163" s="59" t="s">
        <v>225</v>
      </c>
      <c r="B163" s="55"/>
      <c r="C163" s="55" t="s">
        <v>322</v>
      </c>
      <c r="D163" s="56">
        <v>87807</v>
      </c>
      <c r="E163" s="45">
        <v>75</v>
      </c>
      <c r="F163" s="60">
        <f>E163*0.8</f>
        <v>60</v>
      </c>
      <c r="G163" s="58">
        <f>E163*0.95</f>
        <v>71.25</v>
      </c>
      <c r="H163" s="58">
        <f>E163*0.97</f>
        <v>72.75</v>
      </c>
      <c r="I163" s="58">
        <f>E163*0.98</f>
        <v>73.5</v>
      </c>
      <c r="J163" s="58">
        <f>E163*0.98</f>
        <v>73.5</v>
      </c>
      <c r="K163" s="58"/>
      <c r="L163" s="58">
        <f>E163*0.98</f>
        <v>73.5</v>
      </c>
      <c r="M163" s="58">
        <f>E163*0.95</f>
        <v>71.25</v>
      </c>
      <c r="N163" s="58">
        <f>E163*0.91</f>
        <v>68.25</v>
      </c>
      <c r="O163" s="61">
        <f t="shared" si="6"/>
        <v>68.25</v>
      </c>
      <c r="P163" s="62">
        <f t="shared" si="7"/>
        <v>73.5</v>
      </c>
    </row>
    <row r="164" spans="1:16" s="59" customFormat="1" x14ac:dyDescent="0.25">
      <c r="A164" s="59" t="s">
        <v>226</v>
      </c>
      <c r="B164" s="55"/>
      <c r="C164" s="55" t="s">
        <v>322</v>
      </c>
      <c r="D164" s="56">
        <v>87880</v>
      </c>
      <c r="E164" s="45">
        <v>95</v>
      </c>
      <c r="F164" s="60">
        <f>E164*0.8</f>
        <v>76</v>
      </c>
      <c r="G164" s="58">
        <f>E164*0.95</f>
        <v>90.25</v>
      </c>
      <c r="H164" s="58">
        <f>E164*0.97</f>
        <v>92.149999999999991</v>
      </c>
      <c r="I164" s="58">
        <f>E164*0.98</f>
        <v>93.1</v>
      </c>
      <c r="J164" s="58">
        <f>E164*0.98</f>
        <v>93.1</v>
      </c>
      <c r="K164" s="58"/>
      <c r="L164" s="58">
        <f>E164*0.98</f>
        <v>93.1</v>
      </c>
      <c r="M164" s="58">
        <f>E164*0.95</f>
        <v>90.25</v>
      </c>
      <c r="N164" s="58">
        <f>E164*0.91</f>
        <v>86.45</v>
      </c>
      <c r="O164" s="61">
        <f t="shared" si="6"/>
        <v>86.45</v>
      </c>
      <c r="P164" s="62">
        <f t="shared" si="7"/>
        <v>93.1</v>
      </c>
    </row>
    <row r="165" spans="1:16" s="59" customFormat="1" x14ac:dyDescent="0.25">
      <c r="A165" s="59" t="s">
        <v>227</v>
      </c>
      <c r="B165" s="55"/>
      <c r="C165" s="55" t="s">
        <v>322</v>
      </c>
      <c r="D165" s="56">
        <v>89055</v>
      </c>
      <c r="E165" s="45">
        <v>25</v>
      </c>
      <c r="F165" s="60">
        <f>E165*0.8</f>
        <v>20</v>
      </c>
      <c r="G165" s="58">
        <f>E165*0.95</f>
        <v>23.75</v>
      </c>
      <c r="H165" s="58">
        <f>E165*0.97</f>
        <v>24.25</v>
      </c>
      <c r="I165" s="58">
        <f>E165*0.98</f>
        <v>24.5</v>
      </c>
      <c r="J165" s="58">
        <f>E165*0.98</f>
        <v>24.5</v>
      </c>
      <c r="K165" s="58"/>
      <c r="L165" s="58">
        <f>E165*0.98</f>
        <v>24.5</v>
      </c>
      <c r="M165" s="58">
        <f>E165*0.95</f>
        <v>23.75</v>
      </c>
      <c r="N165" s="58">
        <f>E165*0.91</f>
        <v>22.75</v>
      </c>
      <c r="O165" s="61">
        <f t="shared" si="6"/>
        <v>22.75</v>
      </c>
      <c r="P165" s="62">
        <f t="shared" si="7"/>
        <v>24.5</v>
      </c>
    </row>
    <row r="166" spans="1:16" s="59" customFormat="1" x14ac:dyDescent="0.25">
      <c r="A166" s="54" t="s">
        <v>34</v>
      </c>
      <c r="B166" s="55"/>
      <c r="C166" s="55" t="s">
        <v>322</v>
      </c>
      <c r="D166" s="56">
        <v>81002</v>
      </c>
      <c r="E166" s="45">
        <v>20</v>
      </c>
      <c r="F166" s="60">
        <f>E166*0.8</f>
        <v>16</v>
      </c>
      <c r="G166" s="58">
        <f>E166*0.95</f>
        <v>19</v>
      </c>
      <c r="H166" s="58">
        <f>E166*0.97</f>
        <v>19.399999999999999</v>
      </c>
      <c r="I166" s="58">
        <f>E166*0.98</f>
        <v>19.600000000000001</v>
      </c>
      <c r="J166" s="58">
        <f>E166*0.98</f>
        <v>19.600000000000001</v>
      </c>
      <c r="K166" s="58"/>
      <c r="L166" s="58">
        <f>E166*0.98</f>
        <v>19.600000000000001</v>
      </c>
      <c r="M166" s="58">
        <f>E166*0.95</f>
        <v>19</v>
      </c>
      <c r="N166" s="58">
        <f>E166*0.91</f>
        <v>18.2</v>
      </c>
      <c r="O166" s="61">
        <f t="shared" si="6"/>
        <v>18.2</v>
      </c>
      <c r="P166" s="62">
        <f t="shared" si="7"/>
        <v>19.600000000000001</v>
      </c>
    </row>
    <row r="167" spans="1:16" s="59" customFormat="1" x14ac:dyDescent="0.25">
      <c r="A167" s="54" t="s">
        <v>35</v>
      </c>
      <c r="B167" s="55"/>
      <c r="C167" s="55" t="s">
        <v>322</v>
      </c>
      <c r="D167" s="56">
        <v>81003</v>
      </c>
      <c r="E167" s="45">
        <v>13</v>
      </c>
      <c r="F167" s="60">
        <f>E167*0.8</f>
        <v>10.4</v>
      </c>
      <c r="G167" s="58">
        <f>E167*0.95</f>
        <v>12.35</v>
      </c>
      <c r="H167" s="58">
        <f>E167*0.97</f>
        <v>12.61</v>
      </c>
      <c r="I167" s="58">
        <f>E167*0.98</f>
        <v>12.74</v>
      </c>
      <c r="J167" s="58">
        <f>E167*0.98</f>
        <v>12.74</v>
      </c>
      <c r="K167" s="58"/>
      <c r="L167" s="58">
        <f>E167*0.98</f>
        <v>12.74</v>
      </c>
      <c r="M167" s="58">
        <f>E167*0.95</f>
        <v>12.35</v>
      </c>
      <c r="N167" s="58">
        <f>E167*0.91</f>
        <v>11.83</v>
      </c>
      <c r="O167" s="61">
        <f t="shared" si="6"/>
        <v>11.83</v>
      </c>
      <c r="P167" s="62">
        <f t="shared" si="7"/>
        <v>12.74</v>
      </c>
    </row>
    <row r="168" spans="1:16" s="59" customFormat="1" x14ac:dyDescent="0.25">
      <c r="A168" s="54" t="s">
        <v>36</v>
      </c>
      <c r="B168" s="55"/>
      <c r="C168" s="55" t="s">
        <v>322</v>
      </c>
      <c r="D168" s="56">
        <v>84153</v>
      </c>
      <c r="E168" s="45">
        <v>106</v>
      </c>
      <c r="F168" s="60">
        <f>E168*0.8</f>
        <v>84.800000000000011</v>
      </c>
      <c r="G168" s="58">
        <f>E168*0.95</f>
        <v>100.69999999999999</v>
      </c>
      <c r="H168" s="58">
        <f>E168*0.97</f>
        <v>102.82</v>
      </c>
      <c r="I168" s="58">
        <f>E168*0.98</f>
        <v>103.88</v>
      </c>
      <c r="J168" s="58">
        <f>E168*0.98</f>
        <v>103.88</v>
      </c>
      <c r="K168" s="58"/>
      <c r="L168" s="58">
        <f>E168*0.98</f>
        <v>103.88</v>
      </c>
      <c r="M168" s="58">
        <f>E168*0.95</f>
        <v>100.69999999999999</v>
      </c>
      <c r="N168" s="58">
        <f>E168*0.91</f>
        <v>96.460000000000008</v>
      </c>
      <c r="O168" s="61">
        <f t="shared" si="6"/>
        <v>96.460000000000008</v>
      </c>
      <c r="P168" s="62">
        <f t="shared" si="7"/>
        <v>103.88</v>
      </c>
    </row>
    <row r="169" spans="1:16" s="53" customFormat="1" ht="15" customHeight="1" x14ac:dyDescent="0.25">
      <c r="A169" s="63" t="s">
        <v>82</v>
      </c>
      <c r="B169" s="64"/>
      <c r="C169" s="64"/>
      <c r="D169" s="53" t="s">
        <v>3</v>
      </c>
      <c r="E169" s="65"/>
      <c r="F169" s="66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 s="59" customFormat="1" x14ac:dyDescent="0.25">
      <c r="A170" s="72" t="s">
        <v>41</v>
      </c>
      <c r="B170" s="69"/>
      <c r="C170" s="69" t="s">
        <v>322</v>
      </c>
      <c r="D170" s="70">
        <v>70450</v>
      </c>
      <c r="E170" s="71">
        <v>932</v>
      </c>
      <c r="F170" s="60">
        <f>E170*0.7</f>
        <v>652.4</v>
      </c>
      <c r="G170" s="58">
        <f>E170*0.95</f>
        <v>885.4</v>
      </c>
      <c r="H170" s="58">
        <f>E170*0.97</f>
        <v>904.04</v>
      </c>
      <c r="I170" s="58">
        <f>E170*0.98</f>
        <v>913.36</v>
      </c>
      <c r="J170" s="58">
        <f>E170*0.98</f>
        <v>913.36</v>
      </c>
      <c r="K170" s="58"/>
      <c r="L170" s="58">
        <f>E170*0.98</f>
        <v>913.36</v>
      </c>
      <c r="M170" s="58">
        <f>E170*0.95</f>
        <v>885.4</v>
      </c>
      <c r="N170" s="58">
        <f>E170*0.91</f>
        <v>848.12</v>
      </c>
      <c r="O170" s="61">
        <f t="shared" ref="O170:O201" si="8">MIN(G170:N170)</f>
        <v>848.12</v>
      </c>
      <c r="P170" s="62">
        <f t="shared" ref="P170:P201" si="9">MAX(G170:N170)</f>
        <v>913.36</v>
      </c>
    </row>
    <row r="171" spans="1:16" s="59" customFormat="1" x14ac:dyDescent="0.25">
      <c r="A171" s="54" t="s">
        <v>42</v>
      </c>
      <c r="B171" s="55"/>
      <c r="C171" s="55" t="s">
        <v>331</v>
      </c>
      <c r="D171" s="56">
        <v>70553</v>
      </c>
      <c r="E171" s="45" t="s">
        <v>352</v>
      </c>
      <c r="F171" s="60" t="e">
        <f>E171*0.7</f>
        <v>#VALUE!</v>
      </c>
      <c r="G171" s="58" t="e">
        <f>E171*0.95</f>
        <v>#VALUE!</v>
      </c>
      <c r="H171" s="58" t="e">
        <f>E171*0.97</f>
        <v>#VALUE!</v>
      </c>
      <c r="I171" s="58" t="e">
        <f>E171*0.98</f>
        <v>#VALUE!</v>
      </c>
      <c r="J171" s="58" t="e">
        <f>E171*0.98</f>
        <v>#VALUE!</v>
      </c>
      <c r="K171" s="58"/>
      <c r="L171" s="58" t="e">
        <f>E171*0.98</f>
        <v>#VALUE!</v>
      </c>
      <c r="M171" s="58" t="e">
        <f>E171*0.95</f>
        <v>#VALUE!</v>
      </c>
      <c r="N171" s="58" t="e">
        <f>E171*0.91</f>
        <v>#VALUE!</v>
      </c>
      <c r="O171" s="61" t="e">
        <f t="shared" si="8"/>
        <v>#VALUE!</v>
      </c>
      <c r="P171" s="62" t="e">
        <f t="shared" si="9"/>
        <v>#VALUE!</v>
      </c>
    </row>
    <row r="172" spans="1:16" s="59" customFormat="1" x14ac:dyDescent="0.25">
      <c r="A172" s="54" t="s">
        <v>43</v>
      </c>
      <c r="B172" s="55"/>
      <c r="C172" s="55" t="s">
        <v>322</v>
      </c>
      <c r="D172" s="56">
        <v>72110</v>
      </c>
      <c r="E172" s="45">
        <v>393</v>
      </c>
      <c r="F172" s="60">
        <f>E172*0.7</f>
        <v>275.09999999999997</v>
      </c>
      <c r="G172" s="58">
        <f>E172*0.95</f>
        <v>373.34999999999997</v>
      </c>
      <c r="H172" s="58">
        <f>E172*0.97</f>
        <v>381.21</v>
      </c>
      <c r="I172" s="58">
        <f>E172*0.98</f>
        <v>385.14</v>
      </c>
      <c r="J172" s="58">
        <f>E172*0.98</f>
        <v>385.14</v>
      </c>
      <c r="K172" s="58"/>
      <c r="L172" s="58">
        <f>E172*0.98</f>
        <v>385.14</v>
      </c>
      <c r="M172" s="58">
        <f>E172*0.95</f>
        <v>373.34999999999997</v>
      </c>
      <c r="N172" s="58">
        <f>E172*0.91</f>
        <v>357.63</v>
      </c>
      <c r="O172" s="61">
        <f t="shared" si="8"/>
        <v>357.63</v>
      </c>
      <c r="P172" s="62">
        <f t="shared" si="9"/>
        <v>385.14</v>
      </c>
    </row>
    <row r="173" spans="1:16" s="59" customFormat="1" x14ac:dyDescent="0.25">
      <c r="A173" s="54" t="s">
        <v>44</v>
      </c>
      <c r="B173" s="55"/>
      <c r="C173" s="55" t="s">
        <v>331</v>
      </c>
      <c r="D173" s="56">
        <v>72148</v>
      </c>
      <c r="E173" s="45" t="s">
        <v>352</v>
      </c>
      <c r="F173" s="60" t="e">
        <f>E173*0.7</f>
        <v>#VALUE!</v>
      </c>
      <c r="G173" s="58" t="e">
        <f>E173*0.95</f>
        <v>#VALUE!</v>
      </c>
      <c r="H173" s="58" t="e">
        <f>E173*0.97</f>
        <v>#VALUE!</v>
      </c>
      <c r="I173" s="58" t="e">
        <f>E173*0.98</f>
        <v>#VALUE!</v>
      </c>
      <c r="J173" s="58" t="e">
        <f>E173*0.98</f>
        <v>#VALUE!</v>
      </c>
      <c r="K173" s="58"/>
      <c r="L173" s="58" t="e">
        <f>E173*0.98</f>
        <v>#VALUE!</v>
      </c>
      <c r="M173" s="58" t="e">
        <f>E173*0.95</f>
        <v>#VALUE!</v>
      </c>
      <c r="N173" s="58" t="e">
        <f>E173*0.91</f>
        <v>#VALUE!</v>
      </c>
      <c r="O173" s="61" t="e">
        <f t="shared" si="8"/>
        <v>#VALUE!</v>
      </c>
      <c r="P173" s="62" t="e">
        <f t="shared" si="9"/>
        <v>#VALUE!</v>
      </c>
    </row>
    <row r="174" spans="1:16" s="59" customFormat="1" x14ac:dyDescent="0.25">
      <c r="A174" s="54" t="s">
        <v>45</v>
      </c>
      <c r="B174" s="55"/>
      <c r="C174" s="55" t="s">
        <v>322</v>
      </c>
      <c r="D174" s="56">
        <v>72193</v>
      </c>
      <c r="E174" s="45">
        <v>2439</v>
      </c>
      <c r="F174" s="60">
        <f>E174*0.7</f>
        <v>1707.3</v>
      </c>
      <c r="G174" s="58">
        <f>E174*0.95</f>
        <v>2317.0499999999997</v>
      </c>
      <c r="H174" s="58">
        <f>E174*0.97</f>
        <v>2365.83</v>
      </c>
      <c r="I174" s="58">
        <f>E174*0.98</f>
        <v>2390.2199999999998</v>
      </c>
      <c r="J174" s="58">
        <f>E174*0.98</f>
        <v>2390.2199999999998</v>
      </c>
      <c r="K174" s="58"/>
      <c r="L174" s="58">
        <f>E174*0.98</f>
        <v>2390.2199999999998</v>
      </c>
      <c r="M174" s="58">
        <f>E174*0.95</f>
        <v>2317.0499999999997</v>
      </c>
      <c r="N174" s="58">
        <f>E174*0.91</f>
        <v>2219.4900000000002</v>
      </c>
      <c r="O174" s="61">
        <f t="shared" si="8"/>
        <v>2219.4900000000002</v>
      </c>
      <c r="P174" s="62">
        <f t="shared" si="9"/>
        <v>2390.2199999999998</v>
      </c>
    </row>
    <row r="175" spans="1:16" s="59" customFormat="1" x14ac:dyDescent="0.25">
      <c r="A175" s="54" t="s">
        <v>46</v>
      </c>
      <c r="B175" s="55"/>
      <c r="C175" s="55" t="s">
        <v>331</v>
      </c>
      <c r="D175" s="56">
        <v>73721</v>
      </c>
      <c r="E175" s="45" t="s">
        <v>352</v>
      </c>
      <c r="F175" s="60" t="e">
        <f>E175*0.7</f>
        <v>#VALUE!</v>
      </c>
      <c r="G175" s="58" t="e">
        <f>E175*0.95</f>
        <v>#VALUE!</v>
      </c>
      <c r="H175" s="58" t="e">
        <f>E175*0.97</f>
        <v>#VALUE!</v>
      </c>
      <c r="I175" s="58" t="e">
        <f>E175*0.98</f>
        <v>#VALUE!</v>
      </c>
      <c r="J175" s="58" t="e">
        <f>E175*0.98</f>
        <v>#VALUE!</v>
      </c>
      <c r="K175" s="58"/>
      <c r="L175" s="58" t="e">
        <f>E175*0.98</f>
        <v>#VALUE!</v>
      </c>
      <c r="M175" s="58" t="e">
        <f>E175*0.95</f>
        <v>#VALUE!</v>
      </c>
      <c r="N175" s="58" t="e">
        <f>E175*0.91</f>
        <v>#VALUE!</v>
      </c>
      <c r="O175" s="61" t="e">
        <f t="shared" si="8"/>
        <v>#VALUE!</v>
      </c>
      <c r="P175" s="62" t="e">
        <f t="shared" si="9"/>
        <v>#VALUE!</v>
      </c>
    </row>
    <row r="176" spans="1:16" s="59" customFormat="1" x14ac:dyDescent="0.25">
      <c r="A176" s="54" t="s">
        <v>47</v>
      </c>
      <c r="B176" s="55"/>
      <c r="C176" s="55" t="s">
        <v>322</v>
      </c>
      <c r="D176" s="56">
        <v>74177</v>
      </c>
      <c r="E176" s="45">
        <v>3056</v>
      </c>
      <c r="F176" s="60">
        <f>E176*0.7</f>
        <v>2139.1999999999998</v>
      </c>
      <c r="G176" s="58">
        <f>E176*0.95</f>
        <v>2903.2</v>
      </c>
      <c r="H176" s="58">
        <f>E176*0.97</f>
        <v>2964.3199999999997</v>
      </c>
      <c r="I176" s="58">
        <f>E176*0.98</f>
        <v>2994.88</v>
      </c>
      <c r="J176" s="58">
        <f>E176*0.98</f>
        <v>2994.88</v>
      </c>
      <c r="K176" s="58"/>
      <c r="L176" s="58">
        <f>E176*0.98</f>
        <v>2994.88</v>
      </c>
      <c r="M176" s="58">
        <f>E176*0.95</f>
        <v>2903.2</v>
      </c>
      <c r="N176" s="58">
        <f>E176*0.91</f>
        <v>2780.96</v>
      </c>
      <c r="O176" s="61">
        <f t="shared" si="8"/>
        <v>2780.96</v>
      </c>
      <c r="P176" s="62">
        <f t="shared" si="9"/>
        <v>2994.88</v>
      </c>
    </row>
    <row r="177" spans="1:16" s="59" customFormat="1" x14ac:dyDescent="0.25">
      <c r="A177" s="54" t="s">
        <v>48</v>
      </c>
      <c r="B177" s="55"/>
      <c r="C177" s="55" t="s">
        <v>322</v>
      </c>
      <c r="D177" s="56">
        <v>76700</v>
      </c>
      <c r="E177" s="45">
        <v>779</v>
      </c>
      <c r="F177" s="60">
        <f>E177*0.7</f>
        <v>545.29999999999995</v>
      </c>
      <c r="G177" s="58">
        <f>E177*0.95</f>
        <v>740.05</v>
      </c>
      <c r="H177" s="58">
        <f>E177*0.97</f>
        <v>755.63</v>
      </c>
      <c r="I177" s="58">
        <f>E177*0.98</f>
        <v>763.42</v>
      </c>
      <c r="J177" s="58">
        <f>E177*0.98</f>
        <v>763.42</v>
      </c>
      <c r="K177" s="58"/>
      <c r="L177" s="58">
        <f>E177*0.98</f>
        <v>763.42</v>
      </c>
      <c r="M177" s="58">
        <f>E177*0.95</f>
        <v>740.05</v>
      </c>
      <c r="N177" s="58">
        <f>E177*0.91</f>
        <v>708.89</v>
      </c>
      <c r="O177" s="61">
        <f t="shared" si="8"/>
        <v>708.89</v>
      </c>
      <c r="P177" s="62">
        <f t="shared" si="9"/>
        <v>763.42</v>
      </c>
    </row>
    <row r="178" spans="1:16" s="59" customFormat="1" x14ac:dyDescent="0.25">
      <c r="A178" s="54" t="s">
        <v>49</v>
      </c>
      <c r="B178" s="55"/>
      <c r="C178" s="55" t="s">
        <v>322</v>
      </c>
      <c r="D178" s="56">
        <v>76805</v>
      </c>
      <c r="E178" s="45">
        <v>881</v>
      </c>
      <c r="F178" s="60">
        <f>E178*0.7</f>
        <v>616.69999999999993</v>
      </c>
      <c r="G178" s="58">
        <f>E178*0.95</f>
        <v>836.94999999999993</v>
      </c>
      <c r="H178" s="58">
        <f>E178*0.97</f>
        <v>854.56999999999994</v>
      </c>
      <c r="I178" s="58">
        <f>E178*0.98</f>
        <v>863.38</v>
      </c>
      <c r="J178" s="58">
        <f>E178*0.98</f>
        <v>863.38</v>
      </c>
      <c r="K178" s="58"/>
      <c r="L178" s="58">
        <f>E178*0.98</f>
        <v>863.38</v>
      </c>
      <c r="M178" s="58">
        <f>E178*0.95</f>
        <v>836.94999999999993</v>
      </c>
      <c r="N178" s="58">
        <f>E178*0.91</f>
        <v>801.71</v>
      </c>
      <c r="O178" s="61">
        <f t="shared" si="8"/>
        <v>801.71</v>
      </c>
      <c r="P178" s="62">
        <f t="shared" si="9"/>
        <v>863.38</v>
      </c>
    </row>
    <row r="179" spans="1:16" s="59" customFormat="1" x14ac:dyDescent="0.25">
      <c r="A179" s="54" t="s">
        <v>50</v>
      </c>
      <c r="B179" s="55"/>
      <c r="C179" s="55" t="s">
        <v>322</v>
      </c>
      <c r="D179" s="56">
        <v>76830</v>
      </c>
      <c r="E179" s="45">
        <v>861</v>
      </c>
      <c r="F179" s="60">
        <f>E179*0.7</f>
        <v>602.69999999999993</v>
      </c>
      <c r="G179" s="58">
        <f>E179*0.95</f>
        <v>817.94999999999993</v>
      </c>
      <c r="H179" s="58">
        <f>E179*0.97</f>
        <v>835.17</v>
      </c>
      <c r="I179" s="58">
        <f>E179*0.98</f>
        <v>843.78</v>
      </c>
      <c r="J179" s="58">
        <f>E179*0.98</f>
        <v>843.78</v>
      </c>
      <c r="K179" s="58"/>
      <c r="L179" s="58">
        <f>E179*0.98</f>
        <v>843.78</v>
      </c>
      <c r="M179" s="58">
        <f>E179*0.95</f>
        <v>817.94999999999993</v>
      </c>
      <c r="N179" s="58">
        <f>E179*0.91</f>
        <v>783.51</v>
      </c>
      <c r="O179" s="61">
        <f t="shared" si="8"/>
        <v>783.51</v>
      </c>
      <c r="P179" s="62">
        <f t="shared" si="9"/>
        <v>843.78</v>
      </c>
    </row>
    <row r="180" spans="1:16" s="59" customFormat="1" x14ac:dyDescent="0.25">
      <c r="A180" s="54" t="s">
        <v>51</v>
      </c>
      <c r="B180" s="55"/>
      <c r="C180" s="55" t="s">
        <v>322</v>
      </c>
      <c r="D180" s="56">
        <v>77065</v>
      </c>
      <c r="E180" s="45">
        <v>288</v>
      </c>
      <c r="F180" s="60">
        <f>E180*0.7</f>
        <v>201.6</v>
      </c>
      <c r="G180" s="58">
        <f>E180*0.95</f>
        <v>273.59999999999997</v>
      </c>
      <c r="H180" s="58">
        <f>E180*0.97</f>
        <v>279.36</v>
      </c>
      <c r="I180" s="58">
        <f>E180*0.98</f>
        <v>282.24</v>
      </c>
      <c r="J180" s="58">
        <f>E180*0.98</f>
        <v>282.24</v>
      </c>
      <c r="K180" s="58"/>
      <c r="L180" s="58">
        <f>E180*0.98</f>
        <v>282.24</v>
      </c>
      <c r="M180" s="58">
        <f>E180*0.95</f>
        <v>273.59999999999997</v>
      </c>
      <c r="N180" s="58">
        <f>E180*0.91</f>
        <v>262.08</v>
      </c>
      <c r="O180" s="61">
        <f t="shared" si="8"/>
        <v>262.08</v>
      </c>
      <c r="P180" s="62">
        <f t="shared" si="9"/>
        <v>282.24</v>
      </c>
    </row>
    <row r="181" spans="1:16" s="59" customFormat="1" x14ac:dyDescent="0.25">
      <c r="A181" s="54" t="s">
        <v>52</v>
      </c>
      <c r="B181" s="55"/>
      <c r="C181" s="55" t="s">
        <v>322</v>
      </c>
      <c r="D181" s="56">
        <v>77066</v>
      </c>
      <c r="E181" s="45">
        <v>370</v>
      </c>
      <c r="F181" s="60">
        <f>E181*0.7</f>
        <v>259</v>
      </c>
      <c r="G181" s="58">
        <f>E181*0.95</f>
        <v>351.5</v>
      </c>
      <c r="H181" s="58">
        <f>E181*0.97</f>
        <v>358.9</v>
      </c>
      <c r="I181" s="58">
        <f>E181*0.98</f>
        <v>362.59999999999997</v>
      </c>
      <c r="J181" s="58">
        <f>E181*0.98</f>
        <v>362.59999999999997</v>
      </c>
      <c r="K181" s="58"/>
      <c r="L181" s="58">
        <f>E181*0.98</f>
        <v>362.59999999999997</v>
      </c>
      <c r="M181" s="58">
        <f>E181*0.95</f>
        <v>351.5</v>
      </c>
      <c r="N181" s="58">
        <f>E181*0.91</f>
        <v>336.7</v>
      </c>
      <c r="O181" s="61">
        <f t="shared" si="8"/>
        <v>336.7</v>
      </c>
      <c r="P181" s="62">
        <f t="shared" si="9"/>
        <v>362.59999999999997</v>
      </c>
    </row>
    <row r="182" spans="1:16" s="59" customFormat="1" x14ac:dyDescent="0.25">
      <c r="A182" s="54" t="s">
        <v>53</v>
      </c>
      <c r="B182" s="55"/>
      <c r="C182" s="55" t="s">
        <v>322</v>
      </c>
      <c r="D182" s="56">
        <v>77067</v>
      </c>
      <c r="E182" s="45">
        <v>305</v>
      </c>
      <c r="F182" s="60">
        <f>E182*0.7</f>
        <v>213.5</v>
      </c>
      <c r="G182" s="58">
        <f>E182*0.95</f>
        <v>289.75</v>
      </c>
      <c r="H182" s="58">
        <f>E182*0.97</f>
        <v>295.84999999999997</v>
      </c>
      <c r="I182" s="58">
        <f>E182*0.98</f>
        <v>298.89999999999998</v>
      </c>
      <c r="J182" s="58">
        <f>E182*0.98</f>
        <v>298.89999999999998</v>
      </c>
      <c r="K182" s="58"/>
      <c r="L182" s="58">
        <f>E182*0.98</f>
        <v>298.89999999999998</v>
      </c>
      <c r="M182" s="58">
        <f>E182*0.95</f>
        <v>289.75</v>
      </c>
      <c r="N182" s="58">
        <f>E182*0.91</f>
        <v>277.55</v>
      </c>
      <c r="O182" s="61">
        <f t="shared" si="8"/>
        <v>277.55</v>
      </c>
      <c r="P182" s="62">
        <f t="shared" si="9"/>
        <v>298.89999999999998</v>
      </c>
    </row>
    <row r="183" spans="1:16" s="59" customFormat="1" x14ac:dyDescent="0.25">
      <c r="A183" s="59" t="s">
        <v>102</v>
      </c>
      <c r="B183" s="55"/>
      <c r="C183" s="55" t="s">
        <v>322</v>
      </c>
      <c r="D183" s="56">
        <v>70480</v>
      </c>
      <c r="E183" s="45">
        <v>1386</v>
      </c>
      <c r="F183" s="60">
        <f>E183*0.7</f>
        <v>970.19999999999993</v>
      </c>
      <c r="G183" s="58">
        <f>E183*0.95</f>
        <v>1316.7</v>
      </c>
      <c r="H183" s="58">
        <f>E183*0.97</f>
        <v>1344.42</v>
      </c>
      <c r="I183" s="58">
        <f>E183*0.98</f>
        <v>1358.28</v>
      </c>
      <c r="J183" s="58">
        <f>E183*0.98</f>
        <v>1358.28</v>
      </c>
      <c r="K183" s="58"/>
      <c r="L183" s="58">
        <f>E183*0.98</f>
        <v>1358.28</v>
      </c>
      <c r="M183" s="58">
        <f>E183*0.95</f>
        <v>1316.7</v>
      </c>
      <c r="N183" s="58">
        <f>E183*0.91</f>
        <v>1261.26</v>
      </c>
      <c r="O183" s="61">
        <f t="shared" si="8"/>
        <v>1261.26</v>
      </c>
      <c r="P183" s="62">
        <f t="shared" si="9"/>
        <v>1358.28</v>
      </c>
    </row>
    <row r="184" spans="1:16" s="59" customFormat="1" x14ac:dyDescent="0.25">
      <c r="A184" s="59" t="s">
        <v>103</v>
      </c>
      <c r="B184" s="55"/>
      <c r="C184" s="55" t="s">
        <v>322</v>
      </c>
      <c r="D184" s="56">
        <v>70490</v>
      </c>
      <c r="E184" s="45">
        <v>1265</v>
      </c>
      <c r="F184" s="60">
        <f>E184*0.7</f>
        <v>885.5</v>
      </c>
      <c r="G184" s="58">
        <f>E184*0.95</f>
        <v>1201.75</v>
      </c>
      <c r="H184" s="58">
        <f>E184*0.97</f>
        <v>1227.05</v>
      </c>
      <c r="I184" s="58">
        <f>E184*0.98</f>
        <v>1239.7</v>
      </c>
      <c r="J184" s="58">
        <f>E184*0.98</f>
        <v>1239.7</v>
      </c>
      <c r="K184" s="58"/>
      <c r="L184" s="58">
        <f>E184*0.98</f>
        <v>1239.7</v>
      </c>
      <c r="M184" s="58">
        <f>E184*0.95</f>
        <v>1201.75</v>
      </c>
      <c r="N184" s="58">
        <f>E184*0.91</f>
        <v>1151.1500000000001</v>
      </c>
      <c r="O184" s="61">
        <f t="shared" si="8"/>
        <v>1151.1500000000001</v>
      </c>
      <c r="P184" s="62">
        <f t="shared" si="9"/>
        <v>1239.7</v>
      </c>
    </row>
    <row r="185" spans="1:16" s="59" customFormat="1" x14ac:dyDescent="0.25">
      <c r="A185" s="59" t="s">
        <v>104</v>
      </c>
      <c r="B185" s="55"/>
      <c r="C185" s="55" t="s">
        <v>322</v>
      </c>
      <c r="D185" s="56">
        <v>71045</v>
      </c>
      <c r="E185" s="45">
        <v>172</v>
      </c>
      <c r="F185" s="60">
        <f>E185*0.7</f>
        <v>120.39999999999999</v>
      </c>
      <c r="G185" s="58">
        <f>E185*0.95</f>
        <v>163.4</v>
      </c>
      <c r="H185" s="58">
        <f>E185*0.97</f>
        <v>166.84</v>
      </c>
      <c r="I185" s="58">
        <f>E185*0.98</f>
        <v>168.56</v>
      </c>
      <c r="J185" s="58">
        <f>E185*0.98</f>
        <v>168.56</v>
      </c>
      <c r="K185" s="58"/>
      <c r="L185" s="58">
        <f>E185*0.98</f>
        <v>168.56</v>
      </c>
      <c r="M185" s="58">
        <f>E185*0.95</f>
        <v>163.4</v>
      </c>
      <c r="N185" s="58">
        <f>E185*0.91</f>
        <v>156.52000000000001</v>
      </c>
      <c r="O185" s="61">
        <f t="shared" si="8"/>
        <v>156.52000000000001</v>
      </c>
      <c r="P185" s="62">
        <f t="shared" si="9"/>
        <v>168.56</v>
      </c>
    </row>
    <row r="186" spans="1:16" s="59" customFormat="1" x14ac:dyDescent="0.25">
      <c r="A186" s="59" t="s">
        <v>105</v>
      </c>
      <c r="B186" s="55"/>
      <c r="C186" s="55" t="s">
        <v>322</v>
      </c>
      <c r="D186" s="56">
        <v>71046</v>
      </c>
      <c r="E186" s="45">
        <v>231</v>
      </c>
      <c r="F186" s="60">
        <f>E186*0.7</f>
        <v>161.69999999999999</v>
      </c>
      <c r="G186" s="58">
        <f>E186*0.95</f>
        <v>219.45</v>
      </c>
      <c r="H186" s="58">
        <f>E186*0.97</f>
        <v>224.07</v>
      </c>
      <c r="I186" s="58">
        <f>E186*0.98</f>
        <v>226.38</v>
      </c>
      <c r="J186" s="58">
        <f>E186*0.98</f>
        <v>226.38</v>
      </c>
      <c r="K186" s="58"/>
      <c r="L186" s="58">
        <f>E186*0.98</f>
        <v>226.38</v>
      </c>
      <c r="M186" s="58">
        <f>E186*0.95</f>
        <v>219.45</v>
      </c>
      <c r="N186" s="58">
        <f>E186*0.91</f>
        <v>210.21</v>
      </c>
      <c r="O186" s="61">
        <f t="shared" si="8"/>
        <v>210.21</v>
      </c>
      <c r="P186" s="62">
        <f t="shared" si="9"/>
        <v>226.38</v>
      </c>
    </row>
    <row r="187" spans="1:16" s="59" customFormat="1" x14ac:dyDescent="0.25">
      <c r="A187" s="59" t="s">
        <v>106</v>
      </c>
      <c r="B187" s="55"/>
      <c r="C187" s="55" t="s">
        <v>322</v>
      </c>
      <c r="D187" s="56">
        <v>71101</v>
      </c>
      <c r="E187" s="45">
        <v>294</v>
      </c>
      <c r="F187" s="60">
        <f>E187*0.7</f>
        <v>205.79999999999998</v>
      </c>
      <c r="G187" s="58">
        <f>E187*0.95</f>
        <v>279.3</v>
      </c>
      <c r="H187" s="58">
        <f>E187*0.97</f>
        <v>285.18</v>
      </c>
      <c r="I187" s="58">
        <f>E187*0.98</f>
        <v>288.12</v>
      </c>
      <c r="J187" s="58">
        <f>E187*0.98</f>
        <v>288.12</v>
      </c>
      <c r="K187" s="58"/>
      <c r="L187" s="58">
        <f>E187*0.98</f>
        <v>288.12</v>
      </c>
      <c r="M187" s="58">
        <f>E187*0.95</f>
        <v>279.3</v>
      </c>
      <c r="N187" s="58">
        <f>E187*0.91</f>
        <v>267.54000000000002</v>
      </c>
      <c r="O187" s="61">
        <f t="shared" si="8"/>
        <v>267.54000000000002</v>
      </c>
      <c r="P187" s="62">
        <f t="shared" si="9"/>
        <v>288.12</v>
      </c>
    </row>
    <row r="188" spans="1:16" s="59" customFormat="1" x14ac:dyDescent="0.25">
      <c r="A188" s="59" t="s">
        <v>107</v>
      </c>
      <c r="B188" s="55"/>
      <c r="C188" s="55" t="s">
        <v>322</v>
      </c>
      <c r="D188" s="56">
        <v>71250</v>
      </c>
      <c r="E188" s="45">
        <v>1157</v>
      </c>
      <c r="F188" s="60">
        <f>E188*0.7</f>
        <v>809.9</v>
      </c>
      <c r="G188" s="58">
        <f>E188*0.95</f>
        <v>1099.1499999999999</v>
      </c>
      <c r="H188" s="58">
        <f>E188*0.97</f>
        <v>1122.29</v>
      </c>
      <c r="I188" s="58">
        <f>E188*0.98</f>
        <v>1133.8599999999999</v>
      </c>
      <c r="J188" s="58">
        <f>E188*0.98</f>
        <v>1133.8599999999999</v>
      </c>
      <c r="K188" s="58"/>
      <c r="L188" s="58">
        <f>E188*0.98</f>
        <v>1133.8599999999999</v>
      </c>
      <c r="M188" s="58">
        <f>E188*0.95</f>
        <v>1099.1499999999999</v>
      </c>
      <c r="N188" s="58">
        <f>E188*0.91</f>
        <v>1052.8700000000001</v>
      </c>
      <c r="O188" s="61">
        <f t="shared" si="8"/>
        <v>1052.8700000000001</v>
      </c>
      <c r="P188" s="62">
        <f t="shared" si="9"/>
        <v>1133.8599999999999</v>
      </c>
    </row>
    <row r="189" spans="1:16" s="59" customFormat="1" x14ac:dyDescent="0.25">
      <c r="A189" s="59" t="s">
        <v>108</v>
      </c>
      <c r="B189" s="55"/>
      <c r="C189" s="55" t="s">
        <v>322</v>
      </c>
      <c r="D189" s="56">
        <v>72040</v>
      </c>
      <c r="E189" s="45">
        <v>287</v>
      </c>
      <c r="F189" s="60">
        <f>E189*0.7</f>
        <v>200.89999999999998</v>
      </c>
      <c r="G189" s="58">
        <f>E189*0.95</f>
        <v>272.64999999999998</v>
      </c>
      <c r="H189" s="58">
        <f>E189*0.97</f>
        <v>278.39</v>
      </c>
      <c r="I189" s="58">
        <f>E189*0.98</f>
        <v>281.26</v>
      </c>
      <c r="J189" s="58">
        <f>E189*0.98</f>
        <v>281.26</v>
      </c>
      <c r="K189" s="58"/>
      <c r="L189" s="58">
        <f>E189*0.98</f>
        <v>281.26</v>
      </c>
      <c r="M189" s="58">
        <f>E189*0.95</f>
        <v>272.64999999999998</v>
      </c>
      <c r="N189" s="58">
        <f>E189*0.91</f>
        <v>261.17</v>
      </c>
      <c r="O189" s="61">
        <f t="shared" si="8"/>
        <v>261.17</v>
      </c>
      <c r="P189" s="62">
        <f t="shared" si="9"/>
        <v>281.26</v>
      </c>
    </row>
    <row r="190" spans="1:16" s="59" customFormat="1" x14ac:dyDescent="0.25">
      <c r="A190" s="59" t="s">
        <v>109</v>
      </c>
      <c r="B190" s="55"/>
      <c r="C190" s="55" t="s">
        <v>322</v>
      </c>
      <c r="D190" s="56">
        <v>72050</v>
      </c>
      <c r="E190" s="45">
        <v>406</v>
      </c>
      <c r="F190" s="60">
        <f>E190*0.7</f>
        <v>284.2</v>
      </c>
      <c r="G190" s="58">
        <f>E190*0.95</f>
        <v>385.7</v>
      </c>
      <c r="H190" s="58">
        <f>E190*0.97</f>
        <v>393.82</v>
      </c>
      <c r="I190" s="58">
        <f>E190*0.98</f>
        <v>397.88</v>
      </c>
      <c r="J190" s="58">
        <f>E190*0.98</f>
        <v>397.88</v>
      </c>
      <c r="K190" s="58"/>
      <c r="L190" s="58">
        <f>E190*0.98</f>
        <v>397.88</v>
      </c>
      <c r="M190" s="58">
        <f>E190*0.95</f>
        <v>385.7</v>
      </c>
      <c r="N190" s="58">
        <f>E190*0.91</f>
        <v>369.46000000000004</v>
      </c>
      <c r="O190" s="61">
        <f t="shared" si="8"/>
        <v>369.46000000000004</v>
      </c>
      <c r="P190" s="62">
        <f t="shared" si="9"/>
        <v>397.88</v>
      </c>
    </row>
    <row r="191" spans="1:16" s="59" customFormat="1" x14ac:dyDescent="0.25">
      <c r="A191" s="59" t="s">
        <v>110</v>
      </c>
      <c r="B191" s="55"/>
      <c r="C191" s="55" t="s">
        <v>322</v>
      </c>
      <c r="D191" s="56">
        <v>72070</v>
      </c>
      <c r="E191" s="45">
        <v>231</v>
      </c>
      <c r="F191" s="60">
        <f>E191*0.7</f>
        <v>161.69999999999999</v>
      </c>
      <c r="G191" s="58">
        <f>E191*0.95</f>
        <v>219.45</v>
      </c>
      <c r="H191" s="58">
        <f>E191*0.97</f>
        <v>224.07</v>
      </c>
      <c r="I191" s="58">
        <f>E191*0.98</f>
        <v>226.38</v>
      </c>
      <c r="J191" s="58">
        <f>E191*0.98</f>
        <v>226.38</v>
      </c>
      <c r="K191" s="58"/>
      <c r="L191" s="58">
        <f>E191*0.98</f>
        <v>226.38</v>
      </c>
      <c r="M191" s="58">
        <f>E191*0.95</f>
        <v>219.45</v>
      </c>
      <c r="N191" s="58">
        <f>E191*0.91</f>
        <v>210.21</v>
      </c>
      <c r="O191" s="61">
        <f t="shared" si="8"/>
        <v>210.21</v>
      </c>
      <c r="P191" s="62">
        <f t="shared" si="9"/>
        <v>226.38</v>
      </c>
    </row>
    <row r="192" spans="1:16" s="59" customFormat="1" x14ac:dyDescent="0.25">
      <c r="A192" s="59" t="s">
        <v>111</v>
      </c>
      <c r="B192" s="55"/>
      <c r="C192" s="55" t="s">
        <v>322</v>
      </c>
      <c r="D192" s="56">
        <v>72072</v>
      </c>
      <c r="E192" s="45">
        <v>287</v>
      </c>
      <c r="F192" s="60">
        <f>E192*0.7</f>
        <v>200.89999999999998</v>
      </c>
      <c r="G192" s="58">
        <f>E192*0.95</f>
        <v>272.64999999999998</v>
      </c>
      <c r="H192" s="58">
        <f>E192*0.97</f>
        <v>278.39</v>
      </c>
      <c r="I192" s="58">
        <f>E192*0.98</f>
        <v>281.26</v>
      </c>
      <c r="J192" s="58">
        <f>E192*0.98</f>
        <v>281.26</v>
      </c>
      <c r="K192" s="58"/>
      <c r="L192" s="58">
        <f>E192*0.98</f>
        <v>281.26</v>
      </c>
      <c r="M192" s="58">
        <f>E192*0.95</f>
        <v>272.64999999999998</v>
      </c>
      <c r="N192" s="58">
        <f>E192*0.91</f>
        <v>261.17</v>
      </c>
      <c r="O192" s="61">
        <f t="shared" si="8"/>
        <v>261.17</v>
      </c>
      <c r="P192" s="62">
        <f t="shared" si="9"/>
        <v>281.26</v>
      </c>
    </row>
    <row r="193" spans="1:16" s="59" customFormat="1" x14ac:dyDescent="0.25">
      <c r="A193" s="59" t="s">
        <v>112</v>
      </c>
      <c r="B193" s="55"/>
      <c r="C193" s="55" t="s">
        <v>322</v>
      </c>
      <c r="D193" s="56">
        <v>72100</v>
      </c>
      <c r="E193" s="45">
        <v>290</v>
      </c>
      <c r="F193" s="60">
        <f>E193*0.7</f>
        <v>203</v>
      </c>
      <c r="G193" s="58">
        <f>E193*0.95</f>
        <v>275.5</v>
      </c>
      <c r="H193" s="58">
        <f>E193*0.97</f>
        <v>281.3</v>
      </c>
      <c r="I193" s="58">
        <f>E193*0.98</f>
        <v>284.2</v>
      </c>
      <c r="J193" s="58">
        <f>E193*0.98</f>
        <v>284.2</v>
      </c>
      <c r="K193" s="58"/>
      <c r="L193" s="58">
        <f>E193*0.98</f>
        <v>284.2</v>
      </c>
      <c r="M193" s="58">
        <f>E193*0.95</f>
        <v>275.5</v>
      </c>
      <c r="N193" s="58">
        <f>E193*0.91</f>
        <v>263.90000000000003</v>
      </c>
      <c r="O193" s="61">
        <f t="shared" si="8"/>
        <v>263.90000000000003</v>
      </c>
      <c r="P193" s="62">
        <f t="shared" si="9"/>
        <v>284.2</v>
      </c>
    </row>
    <row r="194" spans="1:16" s="59" customFormat="1" x14ac:dyDescent="0.25">
      <c r="A194" s="59" t="s">
        <v>113</v>
      </c>
      <c r="B194" s="55"/>
      <c r="C194" s="55" t="s">
        <v>322</v>
      </c>
      <c r="D194" s="56">
        <v>72110</v>
      </c>
      <c r="E194" s="45">
        <v>393</v>
      </c>
      <c r="F194" s="60">
        <f>E194*0.7</f>
        <v>275.09999999999997</v>
      </c>
      <c r="G194" s="58">
        <f>E194*0.95</f>
        <v>373.34999999999997</v>
      </c>
      <c r="H194" s="58">
        <f>E194*0.97</f>
        <v>381.21</v>
      </c>
      <c r="I194" s="58">
        <f>E194*0.98</f>
        <v>385.14</v>
      </c>
      <c r="J194" s="58">
        <f>E194*0.98</f>
        <v>385.14</v>
      </c>
      <c r="K194" s="58"/>
      <c r="L194" s="58">
        <f>E194*0.98</f>
        <v>385.14</v>
      </c>
      <c r="M194" s="58">
        <f>E194*0.95</f>
        <v>373.34999999999997</v>
      </c>
      <c r="N194" s="58">
        <f>E194*0.91</f>
        <v>357.63</v>
      </c>
      <c r="O194" s="61">
        <f t="shared" si="8"/>
        <v>357.63</v>
      </c>
      <c r="P194" s="62">
        <f t="shared" si="9"/>
        <v>385.14</v>
      </c>
    </row>
    <row r="195" spans="1:16" s="59" customFormat="1" x14ac:dyDescent="0.25">
      <c r="A195" s="59" t="s">
        <v>114</v>
      </c>
      <c r="B195" s="55"/>
      <c r="C195" s="55" t="s">
        <v>322</v>
      </c>
      <c r="D195" s="56">
        <v>72125</v>
      </c>
      <c r="E195" s="45">
        <v>1170</v>
      </c>
      <c r="F195" s="60">
        <f>E195*0.7</f>
        <v>819</v>
      </c>
      <c r="G195" s="58">
        <f>E195*0.95</f>
        <v>1111.5</v>
      </c>
      <c r="H195" s="58">
        <f>E195*0.97</f>
        <v>1134.8999999999999</v>
      </c>
      <c r="I195" s="58">
        <f>E195*0.98</f>
        <v>1146.5999999999999</v>
      </c>
      <c r="J195" s="58">
        <f>E195*0.98</f>
        <v>1146.5999999999999</v>
      </c>
      <c r="K195" s="58"/>
      <c r="L195" s="58">
        <f>E195*0.98</f>
        <v>1146.5999999999999</v>
      </c>
      <c r="M195" s="58">
        <f>E195*0.95</f>
        <v>1111.5</v>
      </c>
      <c r="N195" s="58">
        <f>E195*0.91</f>
        <v>1064.7</v>
      </c>
      <c r="O195" s="61">
        <f t="shared" si="8"/>
        <v>1064.7</v>
      </c>
      <c r="P195" s="62">
        <f t="shared" si="9"/>
        <v>1146.5999999999999</v>
      </c>
    </row>
    <row r="196" spans="1:16" s="59" customFormat="1" x14ac:dyDescent="0.25">
      <c r="A196" s="59" t="s">
        <v>115</v>
      </c>
      <c r="B196" s="55"/>
      <c r="C196" s="55" t="s">
        <v>322</v>
      </c>
      <c r="D196" s="56">
        <v>72128</v>
      </c>
      <c r="E196" s="45">
        <v>1166</v>
      </c>
      <c r="F196" s="60">
        <f>E196*0.7</f>
        <v>816.19999999999993</v>
      </c>
      <c r="G196" s="58">
        <f>E196*0.95</f>
        <v>1107.7</v>
      </c>
      <c r="H196" s="58">
        <f>E196*0.97</f>
        <v>1131.02</v>
      </c>
      <c r="I196" s="58">
        <f>E196*0.98</f>
        <v>1142.68</v>
      </c>
      <c r="J196" s="58">
        <f>E196*0.98</f>
        <v>1142.68</v>
      </c>
      <c r="K196" s="58"/>
      <c r="L196" s="58">
        <f>E196*0.98</f>
        <v>1142.68</v>
      </c>
      <c r="M196" s="58">
        <f>E196*0.95</f>
        <v>1107.7</v>
      </c>
      <c r="N196" s="58">
        <f>E196*0.91</f>
        <v>1061.06</v>
      </c>
      <c r="O196" s="61">
        <f t="shared" si="8"/>
        <v>1061.06</v>
      </c>
      <c r="P196" s="62">
        <f t="shared" si="9"/>
        <v>1142.68</v>
      </c>
    </row>
    <row r="197" spans="1:16" s="59" customFormat="1" x14ac:dyDescent="0.25">
      <c r="A197" s="59" t="s">
        <v>116</v>
      </c>
      <c r="B197" s="55"/>
      <c r="C197" s="55" t="s">
        <v>322</v>
      </c>
      <c r="D197" s="56">
        <v>72131</v>
      </c>
      <c r="E197" s="45">
        <v>1157</v>
      </c>
      <c r="F197" s="60">
        <f>E197*0.7</f>
        <v>809.9</v>
      </c>
      <c r="G197" s="58">
        <f>E197*0.95</f>
        <v>1099.1499999999999</v>
      </c>
      <c r="H197" s="58">
        <f>E197*0.97</f>
        <v>1122.29</v>
      </c>
      <c r="I197" s="58">
        <f>E197*0.98</f>
        <v>1133.8599999999999</v>
      </c>
      <c r="J197" s="58">
        <f>E197*0.98</f>
        <v>1133.8599999999999</v>
      </c>
      <c r="K197" s="58"/>
      <c r="L197" s="58">
        <f>E197*0.98</f>
        <v>1133.8599999999999</v>
      </c>
      <c r="M197" s="58">
        <f>E197*0.95</f>
        <v>1099.1499999999999</v>
      </c>
      <c r="N197" s="58">
        <f>E197*0.91</f>
        <v>1052.8700000000001</v>
      </c>
      <c r="O197" s="61">
        <f t="shared" si="8"/>
        <v>1052.8700000000001</v>
      </c>
      <c r="P197" s="62">
        <f t="shared" si="9"/>
        <v>1133.8599999999999</v>
      </c>
    </row>
    <row r="198" spans="1:16" s="59" customFormat="1" x14ac:dyDescent="0.25">
      <c r="A198" s="59" t="s">
        <v>117</v>
      </c>
      <c r="B198" s="55"/>
      <c r="C198" s="55" t="s">
        <v>322</v>
      </c>
      <c r="D198" s="56">
        <v>72170</v>
      </c>
      <c r="E198" s="45">
        <v>195</v>
      </c>
      <c r="F198" s="60">
        <f>E198*0.7</f>
        <v>136.5</v>
      </c>
      <c r="G198" s="58">
        <f>E198*0.95</f>
        <v>185.25</v>
      </c>
      <c r="H198" s="58">
        <f>E198*0.97</f>
        <v>189.15</v>
      </c>
      <c r="I198" s="58">
        <f>E198*0.98</f>
        <v>191.1</v>
      </c>
      <c r="J198" s="58">
        <f>E198*0.98</f>
        <v>191.1</v>
      </c>
      <c r="K198" s="58"/>
      <c r="L198" s="58">
        <f>E198*0.98</f>
        <v>191.1</v>
      </c>
      <c r="M198" s="58">
        <f>E198*0.95</f>
        <v>185.25</v>
      </c>
      <c r="N198" s="58">
        <f>E198*0.91</f>
        <v>177.45000000000002</v>
      </c>
      <c r="O198" s="61">
        <f t="shared" si="8"/>
        <v>177.45000000000002</v>
      </c>
      <c r="P198" s="62">
        <f t="shared" si="9"/>
        <v>191.1</v>
      </c>
    </row>
    <row r="199" spans="1:16" s="59" customFormat="1" x14ac:dyDescent="0.25">
      <c r="A199" s="59" t="s">
        <v>118</v>
      </c>
      <c r="B199" s="55"/>
      <c r="C199" s="55" t="s">
        <v>322</v>
      </c>
      <c r="D199" s="56">
        <v>72190</v>
      </c>
      <c r="E199" s="45">
        <v>300</v>
      </c>
      <c r="F199" s="60">
        <f>E199*0.7</f>
        <v>210</v>
      </c>
      <c r="G199" s="58">
        <f>E199*0.95</f>
        <v>285</v>
      </c>
      <c r="H199" s="58">
        <f>E199*0.97</f>
        <v>291</v>
      </c>
      <c r="I199" s="58">
        <f>E199*0.98</f>
        <v>294</v>
      </c>
      <c r="J199" s="58">
        <f>E199*0.98</f>
        <v>294</v>
      </c>
      <c r="K199" s="58"/>
      <c r="L199" s="58">
        <f>E199*0.98</f>
        <v>294</v>
      </c>
      <c r="M199" s="58">
        <f>E199*0.95</f>
        <v>285</v>
      </c>
      <c r="N199" s="58">
        <f>E199*0.91</f>
        <v>273</v>
      </c>
      <c r="O199" s="61">
        <f t="shared" si="8"/>
        <v>273</v>
      </c>
      <c r="P199" s="62">
        <f t="shared" si="9"/>
        <v>294</v>
      </c>
    </row>
    <row r="200" spans="1:16" s="59" customFormat="1" x14ac:dyDescent="0.25">
      <c r="A200" s="59" t="s">
        <v>119</v>
      </c>
      <c r="B200" s="55"/>
      <c r="C200" s="55" t="s">
        <v>322</v>
      </c>
      <c r="D200" s="56">
        <v>72192</v>
      </c>
      <c r="E200" s="45">
        <v>1152</v>
      </c>
      <c r="F200" s="60">
        <f>E200*0.7</f>
        <v>806.4</v>
      </c>
      <c r="G200" s="58">
        <f>E200*0.95</f>
        <v>1094.3999999999999</v>
      </c>
      <c r="H200" s="58">
        <f>E200*0.97</f>
        <v>1117.44</v>
      </c>
      <c r="I200" s="58">
        <f>E200*0.98</f>
        <v>1128.96</v>
      </c>
      <c r="J200" s="58">
        <f>E200*0.98</f>
        <v>1128.96</v>
      </c>
      <c r="K200" s="58"/>
      <c r="L200" s="58">
        <f>E200*0.98</f>
        <v>1128.96</v>
      </c>
      <c r="M200" s="58">
        <f>E200*0.95</f>
        <v>1094.3999999999999</v>
      </c>
      <c r="N200" s="58">
        <f>E200*0.91</f>
        <v>1048.32</v>
      </c>
      <c r="O200" s="61">
        <f t="shared" si="8"/>
        <v>1048.32</v>
      </c>
      <c r="P200" s="62">
        <f t="shared" si="9"/>
        <v>1128.96</v>
      </c>
    </row>
    <row r="201" spans="1:16" s="59" customFormat="1" x14ac:dyDescent="0.25">
      <c r="A201" s="59" t="s">
        <v>120</v>
      </c>
      <c r="B201" s="55"/>
      <c r="C201" s="55" t="s">
        <v>322</v>
      </c>
      <c r="D201" s="56">
        <v>73020</v>
      </c>
      <c r="E201" s="45">
        <v>213</v>
      </c>
      <c r="F201" s="60">
        <f>E201*0.7</f>
        <v>149.1</v>
      </c>
      <c r="G201" s="58">
        <f>E201*0.95</f>
        <v>202.35</v>
      </c>
      <c r="H201" s="58">
        <f>E201*0.97</f>
        <v>206.60999999999999</v>
      </c>
      <c r="I201" s="58">
        <f>E201*0.98</f>
        <v>208.74</v>
      </c>
      <c r="J201" s="58">
        <f>E201*0.98</f>
        <v>208.74</v>
      </c>
      <c r="K201" s="58"/>
      <c r="L201" s="58">
        <f>E201*0.98</f>
        <v>208.74</v>
      </c>
      <c r="M201" s="58">
        <f>E201*0.95</f>
        <v>202.35</v>
      </c>
      <c r="N201" s="58">
        <f>E201*0.91</f>
        <v>193.83</v>
      </c>
      <c r="O201" s="61">
        <f t="shared" si="8"/>
        <v>193.83</v>
      </c>
      <c r="P201" s="62">
        <f t="shared" si="9"/>
        <v>208.74</v>
      </c>
    </row>
    <row r="202" spans="1:16" s="59" customFormat="1" x14ac:dyDescent="0.25">
      <c r="A202" s="59" t="s">
        <v>121</v>
      </c>
      <c r="B202" s="55"/>
      <c r="C202" s="55" t="s">
        <v>322</v>
      </c>
      <c r="D202" s="56">
        <v>73030</v>
      </c>
      <c r="E202" s="45">
        <v>386</v>
      </c>
      <c r="F202" s="60">
        <f>E202*0.7</f>
        <v>270.2</v>
      </c>
      <c r="G202" s="58">
        <f>E202*0.95</f>
        <v>366.7</v>
      </c>
      <c r="H202" s="58">
        <f>E202*0.97</f>
        <v>374.42</v>
      </c>
      <c r="I202" s="58">
        <f>E202*0.98</f>
        <v>378.28</v>
      </c>
      <c r="J202" s="58">
        <f>E202*0.98</f>
        <v>378.28</v>
      </c>
      <c r="K202" s="58"/>
      <c r="L202" s="58">
        <f>E202*0.98</f>
        <v>378.28</v>
      </c>
      <c r="M202" s="58">
        <f>E202*0.95</f>
        <v>366.7</v>
      </c>
      <c r="N202" s="58">
        <f>E202*0.91</f>
        <v>351.26</v>
      </c>
      <c r="O202" s="61">
        <f t="shared" ref="O202:O233" si="10">MIN(G202:N202)</f>
        <v>351.26</v>
      </c>
      <c r="P202" s="62">
        <f t="shared" ref="P202:P233" si="11">MAX(G202:N202)</f>
        <v>378.28</v>
      </c>
    </row>
    <row r="203" spans="1:16" s="59" customFormat="1" x14ac:dyDescent="0.25">
      <c r="A203" s="59" t="s">
        <v>122</v>
      </c>
      <c r="B203" s="55"/>
      <c r="C203" s="55" t="s">
        <v>322</v>
      </c>
      <c r="D203" s="56">
        <v>73060</v>
      </c>
      <c r="E203" s="45">
        <v>361</v>
      </c>
      <c r="F203" s="60">
        <f>E203*0.7</f>
        <v>252.7</v>
      </c>
      <c r="G203" s="58">
        <f>E203*0.95</f>
        <v>342.95</v>
      </c>
      <c r="H203" s="58">
        <f>E203*0.97</f>
        <v>350.17</v>
      </c>
      <c r="I203" s="58">
        <f>E203*0.98</f>
        <v>353.78</v>
      </c>
      <c r="J203" s="58">
        <f>E203*0.98</f>
        <v>353.78</v>
      </c>
      <c r="K203" s="58"/>
      <c r="L203" s="58">
        <f>E203*0.98</f>
        <v>353.78</v>
      </c>
      <c r="M203" s="58">
        <f>E203*0.95</f>
        <v>342.95</v>
      </c>
      <c r="N203" s="58">
        <f>E203*0.91</f>
        <v>328.51</v>
      </c>
      <c r="O203" s="61">
        <f t="shared" si="10"/>
        <v>328.51</v>
      </c>
      <c r="P203" s="62">
        <f t="shared" si="11"/>
        <v>353.78</v>
      </c>
    </row>
    <row r="204" spans="1:16" s="59" customFormat="1" x14ac:dyDescent="0.25">
      <c r="A204" s="59" t="s">
        <v>123</v>
      </c>
      <c r="B204" s="55"/>
      <c r="C204" s="55" t="s">
        <v>322</v>
      </c>
      <c r="D204" s="56">
        <v>73070</v>
      </c>
      <c r="E204" s="45">
        <v>317</v>
      </c>
      <c r="F204" s="60">
        <f>E204*0.7</f>
        <v>221.89999999999998</v>
      </c>
      <c r="G204" s="58">
        <f>E204*0.95</f>
        <v>301.14999999999998</v>
      </c>
      <c r="H204" s="58">
        <f>E204*0.97</f>
        <v>307.49</v>
      </c>
      <c r="I204" s="58">
        <f>E204*0.98</f>
        <v>310.65999999999997</v>
      </c>
      <c r="J204" s="58">
        <f>E204*0.98</f>
        <v>310.65999999999997</v>
      </c>
      <c r="K204" s="58"/>
      <c r="L204" s="58">
        <f>E204*0.98</f>
        <v>310.65999999999997</v>
      </c>
      <c r="M204" s="58">
        <f>E204*0.95</f>
        <v>301.14999999999998</v>
      </c>
      <c r="N204" s="58">
        <f>E204*0.91</f>
        <v>288.47000000000003</v>
      </c>
      <c r="O204" s="61">
        <f t="shared" si="10"/>
        <v>288.47000000000003</v>
      </c>
      <c r="P204" s="62">
        <f t="shared" si="11"/>
        <v>310.65999999999997</v>
      </c>
    </row>
    <row r="205" spans="1:16" s="59" customFormat="1" x14ac:dyDescent="0.25">
      <c r="A205" s="59" t="s">
        <v>124</v>
      </c>
      <c r="B205" s="55"/>
      <c r="C205" s="55" t="s">
        <v>322</v>
      </c>
      <c r="D205" s="56">
        <v>73080</v>
      </c>
      <c r="E205" s="45">
        <v>244</v>
      </c>
      <c r="F205" s="60">
        <f>E205*0.7</f>
        <v>170.79999999999998</v>
      </c>
      <c r="G205" s="58">
        <f>E205*0.95</f>
        <v>231.79999999999998</v>
      </c>
      <c r="H205" s="58">
        <f>E205*0.97</f>
        <v>236.68</v>
      </c>
      <c r="I205" s="58">
        <f>E205*0.98</f>
        <v>239.12</v>
      </c>
      <c r="J205" s="58">
        <f>E205*0.98</f>
        <v>239.12</v>
      </c>
      <c r="K205" s="58"/>
      <c r="L205" s="58">
        <f>E205*0.98</f>
        <v>239.12</v>
      </c>
      <c r="M205" s="58">
        <f>E205*0.95</f>
        <v>231.79999999999998</v>
      </c>
      <c r="N205" s="58">
        <f>E205*0.91</f>
        <v>222.04000000000002</v>
      </c>
      <c r="O205" s="61">
        <f t="shared" si="10"/>
        <v>222.04000000000002</v>
      </c>
      <c r="P205" s="62">
        <f t="shared" si="11"/>
        <v>239.12</v>
      </c>
    </row>
    <row r="206" spans="1:16" s="59" customFormat="1" x14ac:dyDescent="0.25">
      <c r="A206" s="59" t="s">
        <v>125</v>
      </c>
      <c r="B206" s="55"/>
      <c r="C206" s="55" t="s">
        <v>322</v>
      </c>
      <c r="D206" s="56">
        <v>73090</v>
      </c>
      <c r="E206" s="45">
        <v>215</v>
      </c>
      <c r="F206" s="60">
        <f>E206*0.7</f>
        <v>150.5</v>
      </c>
      <c r="G206" s="58">
        <f>E206*0.95</f>
        <v>204.25</v>
      </c>
      <c r="H206" s="58">
        <f>E206*0.97</f>
        <v>208.54999999999998</v>
      </c>
      <c r="I206" s="58">
        <f>E206*0.98</f>
        <v>210.7</v>
      </c>
      <c r="J206" s="58">
        <f>E206*0.98</f>
        <v>210.7</v>
      </c>
      <c r="K206" s="58"/>
      <c r="L206" s="58">
        <f>E206*0.98</f>
        <v>210.7</v>
      </c>
      <c r="M206" s="58">
        <f>E206*0.95</f>
        <v>204.25</v>
      </c>
      <c r="N206" s="58">
        <f>E206*0.91</f>
        <v>195.65</v>
      </c>
      <c r="O206" s="61">
        <f t="shared" si="10"/>
        <v>195.65</v>
      </c>
      <c r="P206" s="62">
        <f t="shared" si="11"/>
        <v>210.7</v>
      </c>
    </row>
    <row r="207" spans="1:16" s="59" customFormat="1" x14ac:dyDescent="0.25">
      <c r="A207" s="59" t="s">
        <v>126</v>
      </c>
      <c r="B207" s="55"/>
      <c r="C207" s="55" t="s">
        <v>322</v>
      </c>
      <c r="D207" s="56">
        <v>73100</v>
      </c>
      <c r="E207" s="45">
        <v>257</v>
      </c>
      <c r="F207" s="60">
        <f>E207*0.7</f>
        <v>179.89999999999998</v>
      </c>
      <c r="G207" s="58">
        <f>E207*0.95</f>
        <v>244.14999999999998</v>
      </c>
      <c r="H207" s="58">
        <f>E207*0.97</f>
        <v>249.29</v>
      </c>
      <c r="I207" s="58">
        <f>E207*0.98</f>
        <v>251.85999999999999</v>
      </c>
      <c r="J207" s="58">
        <f>E207*0.98</f>
        <v>251.85999999999999</v>
      </c>
      <c r="K207" s="58"/>
      <c r="L207" s="58">
        <f>E207*0.98</f>
        <v>251.85999999999999</v>
      </c>
      <c r="M207" s="58">
        <f>E207*0.95</f>
        <v>244.14999999999998</v>
      </c>
      <c r="N207" s="58">
        <f>E207*0.91</f>
        <v>233.87</v>
      </c>
      <c r="O207" s="61">
        <f t="shared" si="10"/>
        <v>233.87</v>
      </c>
      <c r="P207" s="62">
        <f t="shared" si="11"/>
        <v>251.85999999999999</v>
      </c>
    </row>
    <row r="208" spans="1:16" s="59" customFormat="1" x14ac:dyDescent="0.25">
      <c r="A208" s="59" t="s">
        <v>127</v>
      </c>
      <c r="B208" s="55"/>
      <c r="C208" s="55" t="s">
        <v>322</v>
      </c>
      <c r="D208" s="56">
        <v>73110</v>
      </c>
      <c r="E208" s="45">
        <v>327</v>
      </c>
      <c r="F208" s="60">
        <f>E208*0.7</f>
        <v>228.89999999999998</v>
      </c>
      <c r="G208" s="58">
        <f>E208*0.95</f>
        <v>310.64999999999998</v>
      </c>
      <c r="H208" s="58">
        <f>E208*0.97</f>
        <v>317.19</v>
      </c>
      <c r="I208" s="58">
        <f>E208*0.98</f>
        <v>320.45999999999998</v>
      </c>
      <c r="J208" s="58">
        <f>E208*0.98</f>
        <v>320.45999999999998</v>
      </c>
      <c r="K208" s="58"/>
      <c r="L208" s="58">
        <f>E208*0.98</f>
        <v>320.45999999999998</v>
      </c>
      <c r="M208" s="58">
        <f>E208*0.95</f>
        <v>310.64999999999998</v>
      </c>
      <c r="N208" s="58">
        <f>E208*0.91</f>
        <v>297.57</v>
      </c>
      <c r="O208" s="61">
        <f t="shared" si="10"/>
        <v>297.57</v>
      </c>
      <c r="P208" s="62">
        <f t="shared" si="11"/>
        <v>320.45999999999998</v>
      </c>
    </row>
    <row r="209" spans="1:16" s="59" customFormat="1" x14ac:dyDescent="0.25">
      <c r="A209" s="59" t="s">
        <v>128</v>
      </c>
      <c r="B209" s="55"/>
      <c r="C209" s="55" t="s">
        <v>322</v>
      </c>
      <c r="D209" s="56">
        <v>73120</v>
      </c>
      <c r="E209" s="45">
        <v>234</v>
      </c>
      <c r="F209" s="60">
        <f>E209*0.7</f>
        <v>163.79999999999998</v>
      </c>
      <c r="G209" s="58">
        <f>E209*0.95</f>
        <v>222.29999999999998</v>
      </c>
      <c r="H209" s="58">
        <f>E209*0.97</f>
        <v>226.98</v>
      </c>
      <c r="I209" s="58">
        <f>E209*0.98</f>
        <v>229.32</v>
      </c>
      <c r="J209" s="58">
        <f>E209*0.98</f>
        <v>229.32</v>
      </c>
      <c r="K209" s="58"/>
      <c r="L209" s="58">
        <f>E209*0.98</f>
        <v>229.32</v>
      </c>
      <c r="M209" s="58">
        <f>E209*0.95</f>
        <v>222.29999999999998</v>
      </c>
      <c r="N209" s="58">
        <f>E209*0.91</f>
        <v>212.94</v>
      </c>
      <c r="O209" s="61">
        <f t="shared" si="10"/>
        <v>212.94</v>
      </c>
      <c r="P209" s="62">
        <f t="shared" si="11"/>
        <v>229.32</v>
      </c>
    </row>
    <row r="210" spans="1:16" s="59" customFormat="1" x14ac:dyDescent="0.25">
      <c r="A210" s="59" t="s">
        <v>129</v>
      </c>
      <c r="B210" s="55"/>
      <c r="C210" s="55" t="s">
        <v>322</v>
      </c>
      <c r="D210" s="56">
        <v>73130</v>
      </c>
      <c r="E210" s="45">
        <v>287</v>
      </c>
      <c r="F210" s="60">
        <f>E210*0.7</f>
        <v>200.89999999999998</v>
      </c>
      <c r="G210" s="58">
        <f>E210*0.95</f>
        <v>272.64999999999998</v>
      </c>
      <c r="H210" s="58">
        <f>E210*0.97</f>
        <v>278.39</v>
      </c>
      <c r="I210" s="58">
        <f>E210*0.98</f>
        <v>281.26</v>
      </c>
      <c r="J210" s="58">
        <f>E210*0.98</f>
        <v>281.26</v>
      </c>
      <c r="K210" s="58"/>
      <c r="L210" s="58">
        <f>E210*0.98</f>
        <v>281.26</v>
      </c>
      <c r="M210" s="58">
        <f>E210*0.95</f>
        <v>272.64999999999998</v>
      </c>
      <c r="N210" s="58">
        <f>E210*0.91</f>
        <v>261.17</v>
      </c>
      <c r="O210" s="61">
        <f t="shared" si="10"/>
        <v>261.17</v>
      </c>
      <c r="P210" s="62">
        <f t="shared" si="11"/>
        <v>281.26</v>
      </c>
    </row>
    <row r="211" spans="1:16" s="59" customFormat="1" x14ac:dyDescent="0.25">
      <c r="A211" s="59" t="s">
        <v>130</v>
      </c>
      <c r="B211" s="55"/>
      <c r="C211" s="55" t="s">
        <v>322</v>
      </c>
      <c r="D211" s="56">
        <v>73140</v>
      </c>
      <c r="E211" s="45">
        <v>314</v>
      </c>
      <c r="F211" s="60">
        <f>E211*0.7</f>
        <v>219.79999999999998</v>
      </c>
      <c r="G211" s="58">
        <f>E211*0.95</f>
        <v>298.3</v>
      </c>
      <c r="H211" s="58">
        <f>E211*0.97</f>
        <v>304.58</v>
      </c>
      <c r="I211" s="58">
        <f>E211*0.98</f>
        <v>307.71999999999997</v>
      </c>
      <c r="J211" s="58">
        <f>E211*0.98</f>
        <v>307.71999999999997</v>
      </c>
      <c r="K211" s="58"/>
      <c r="L211" s="58">
        <f>E211*0.98</f>
        <v>307.71999999999997</v>
      </c>
      <c r="M211" s="58">
        <f>E211*0.95</f>
        <v>298.3</v>
      </c>
      <c r="N211" s="58">
        <f>E211*0.91</f>
        <v>285.74</v>
      </c>
      <c r="O211" s="61">
        <f t="shared" si="10"/>
        <v>285.74</v>
      </c>
      <c r="P211" s="62">
        <f t="shared" si="11"/>
        <v>307.71999999999997</v>
      </c>
    </row>
    <row r="212" spans="1:16" s="59" customFormat="1" x14ac:dyDescent="0.25">
      <c r="A212" s="59" t="s">
        <v>131</v>
      </c>
      <c r="B212" s="55"/>
      <c r="C212" s="55" t="s">
        <v>322</v>
      </c>
      <c r="D212" s="56">
        <v>73501</v>
      </c>
      <c r="E212" s="45">
        <v>238</v>
      </c>
      <c r="F212" s="60">
        <f>E212*0.7</f>
        <v>166.6</v>
      </c>
      <c r="G212" s="58">
        <f>E212*0.95</f>
        <v>226.1</v>
      </c>
      <c r="H212" s="58">
        <f>E212*0.97</f>
        <v>230.85999999999999</v>
      </c>
      <c r="I212" s="58">
        <f>E212*0.98</f>
        <v>233.24</v>
      </c>
      <c r="J212" s="58">
        <f>E212*0.98</f>
        <v>233.24</v>
      </c>
      <c r="K212" s="58"/>
      <c r="L212" s="58">
        <f>E212*0.98</f>
        <v>233.24</v>
      </c>
      <c r="M212" s="58">
        <f>E212*0.95</f>
        <v>226.1</v>
      </c>
      <c r="N212" s="58">
        <f>E212*0.91</f>
        <v>216.58</v>
      </c>
      <c r="O212" s="61">
        <f t="shared" si="10"/>
        <v>216.58</v>
      </c>
      <c r="P212" s="62">
        <f t="shared" si="11"/>
        <v>233.24</v>
      </c>
    </row>
    <row r="213" spans="1:16" s="59" customFormat="1" x14ac:dyDescent="0.25">
      <c r="A213" s="59" t="s">
        <v>132</v>
      </c>
      <c r="B213" s="55"/>
      <c r="C213" s="55" t="s">
        <v>322</v>
      </c>
      <c r="D213" s="56">
        <v>73502</v>
      </c>
      <c r="E213" s="45">
        <v>366</v>
      </c>
      <c r="F213" s="60">
        <f>E213*0.7</f>
        <v>256.2</v>
      </c>
      <c r="G213" s="58">
        <f>E213*0.95</f>
        <v>347.7</v>
      </c>
      <c r="H213" s="58">
        <f>E213*0.97</f>
        <v>355.02</v>
      </c>
      <c r="I213" s="58">
        <f>E213*0.98</f>
        <v>358.68</v>
      </c>
      <c r="J213" s="58">
        <f>E213*0.98</f>
        <v>358.68</v>
      </c>
      <c r="K213" s="58"/>
      <c r="L213" s="58">
        <f>E213*0.98</f>
        <v>358.68</v>
      </c>
      <c r="M213" s="58">
        <f>E213*0.95</f>
        <v>347.7</v>
      </c>
      <c r="N213" s="58">
        <f>E213*0.91</f>
        <v>333.06</v>
      </c>
      <c r="O213" s="61">
        <f t="shared" si="10"/>
        <v>333.06</v>
      </c>
      <c r="P213" s="62">
        <f t="shared" si="11"/>
        <v>358.68</v>
      </c>
    </row>
    <row r="214" spans="1:16" s="59" customFormat="1" x14ac:dyDescent="0.25">
      <c r="A214" s="59" t="s">
        <v>133</v>
      </c>
      <c r="B214" s="55"/>
      <c r="C214" s="55" t="s">
        <v>322</v>
      </c>
      <c r="D214" s="56">
        <v>73521</v>
      </c>
      <c r="E214" s="45">
        <v>304</v>
      </c>
      <c r="F214" s="60">
        <f>E214*0.7</f>
        <v>212.79999999999998</v>
      </c>
      <c r="G214" s="58">
        <f>E214*0.95</f>
        <v>288.8</v>
      </c>
      <c r="H214" s="58">
        <f>E214*0.97</f>
        <v>294.88</v>
      </c>
      <c r="I214" s="58">
        <f>E214*0.98</f>
        <v>297.92</v>
      </c>
      <c r="J214" s="58">
        <f>E214*0.98</f>
        <v>297.92</v>
      </c>
      <c r="K214" s="58"/>
      <c r="L214" s="58">
        <f>E214*0.98</f>
        <v>297.92</v>
      </c>
      <c r="M214" s="58">
        <f>E214*0.95</f>
        <v>288.8</v>
      </c>
      <c r="N214" s="58">
        <f>E214*0.91</f>
        <v>276.64</v>
      </c>
      <c r="O214" s="61">
        <f t="shared" si="10"/>
        <v>276.64</v>
      </c>
      <c r="P214" s="62">
        <f t="shared" si="11"/>
        <v>297.92</v>
      </c>
    </row>
    <row r="215" spans="1:16" s="59" customFormat="1" x14ac:dyDescent="0.25">
      <c r="A215" s="59" t="s">
        <v>134</v>
      </c>
      <c r="B215" s="55"/>
      <c r="C215" s="55" t="s">
        <v>322</v>
      </c>
      <c r="D215" s="56">
        <v>73552</v>
      </c>
      <c r="E215" s="45">
        <v>401</v>
      </c>
      <c r="F215" s="60">
        <f>E215*0.7</f>
        <v>280.7</v>
      </c>
      <c r="G215" s="58">
        <f>E215*0.95</f>
        <v>380.95</v>
      </c>
      <c r="H215" s="58">
        <f>E215*0.97</f>
        <v>388.96999999999997</v>
      </c>
      <c r="I215" s="58">
        <f>E215*0.98</f>
        <v>392.98</v>
      </c>
      <c r="J215" s="58">
        <f>E215*0.98</f>
        <v>392.98</v>
      </c>
      <c r="K215" s="58"/>
      <c r="L215" s="58">
        <f>E215*0.98</f>
        <v>392.98</v>
      </c>
      <c r="M215" s="58">
        <f>E215*0.95</f>
        <v>380.95</v>
      </c>
      <c r="N215" s="58">
        <f>E215*0.91</f>
        <v>364.91</v>
      </c>
      <c r="O215" s="61">
        <f t="shared" si="10"/>
        <v>364.91</v>
      </c>
      <c r="P215" s="62">
        <f t="shared" si="11"/>
        <v>392.98</v>
      </c>
    </row>
    <row r="216" spans="1:16" s="59" customFormat="1" x14ac:dyDescent="0.25">
      <c r="A216" s="59" t="s">
        <v>135</v>
      </c>
      <c r="B216" s="55"/>
      <c r="C216" s="55" t="s">
        <v>322</v>
      </c>
      <c r="D216" s="56">
        <v>73560</v>
      </c>
      <c r="E216" s="45">
        <v>261</v>
      </c>
      <c r="F216" s="60">
        <f>E216*0.7</f>
        <v>182.7</v>
      </c>
      <c r="G216" s="58">
        <f>E216*0.95</f>
        <v>247.95</v>
      </c>
      <c r="H216" s="58">
        <f>E216*0.97</f>
        <v>253.17</v>
      </c>
      <c r="I216" s="58">
        <f>E216*0.98</f>
        <v>255.78</v>
      </c>
      <c r="J216" s="58">
        <f>E216*0.98</f>
        <v>255.78</v>
      </c>
      <c r="K216" s="58"/>
      <c r="L216" s="58">
        <f>E216*0.98</f>
        <v>255.78</v>
      </c>
      <c r="M216" s="58">
        <f>E216*0.95</f>
        <v>247.95</v>
      </c>
      <c r="N216" s="58">
        <f>E216*0.91</f>
        <v>237.51000000000002</v>
      </c>
      <c r="O216" s="61">
        <f t="shared" si="10"/>
        <v>237.51000000000002</v>
      </c>
      <c r="P216" s="62">
        <f t="shared" si="11"/>
        <v>255.78</v>
      </c>
    </row>
    <row r="217" spans="1:16" s="59" customFormat="1" x14ac:dyDescent="0.25">
      <c r="A217" s="59" t="s">
        <v>136</v>
      </c>
      <c r="B217" s="55"/>
      <c r="C217" s="55" t="s">
        <v>322</v>
      </c>
      <c r="D217" s="56">
        <v>73562</v>
      </c>
      <c r="E217" s="45">
        <v>317</v>
      </c>
      <c r="F217" s="60">
        <f>E217*0.7</f>
        <v>221.89999999999998</v>
      </c>
      <c r="G217" s="58">
        <f>E217*0.95</f>
        <v>301.14999999999998</v>
      </c>
      <c r="H217" s="58">
        <f>E217*0.97</f>
        <v>307.49</v>
      </c>
      <c r="I217" s="58">
        <f>E217*0.98</f>
        <v>310.65999999999997</v>
      </c>
      <c r="J217" s="58">
        <f>E217*0.98</f>
        <v>310.65999999999997</v>
      </c>
      <c r="K217" s="58"/>
      <c r="L217" s="58">
        <f>E217*0.98</f>
        <v>310.65999999999997</v>
      </c>
      <c r="M217" s="58">
        <f>E217*0.95</f>
        <v>301.14999999999998</v>
      </c>
      <c r="N217" s="58">
        <f>E217*0.91</f>
        <v>288.47000000000003</v>
      </c>
      <c r="O217" s="61">
        <f t="shared" si="10"/>
        <v>288.47000000000003</v>
      </c>
      <c r="P217" s="62">
        <f t="shared" si="11"/>
        <v>310.65999999999997</v>
      </c>
    </row>
    <row r="218" spans="1:16" s="59" customFormat="1" x14ac:dyDescent="0.25">
      <c r="A218" s="59" t="s">
        <v>137</v>
      </c>
      <c r="B218" s="55"/>
      <c r="C218" s="55" t="s">
        <v>322</v>
      </c>
      <c r="D218" s="56">
        <v>73564</v>
      </c>
      <c r="E218" s="45">
        <v>540</v>
      </c>
      <c r="F218" s="60">
        <f>E218*0.7</f>
        <v>378</v>
      </c>
      <c r="G218" s="58">
        <f>E218*0.95</f>
        <v>513</v>
      </c>
      <c r="H218" s="58">
        <f>E218*0.97</f>
        <v>523.79999999999995</v>
      </c>
      <c r="I218" s="58">
        <f>E218*0.98</f>
        <v>529.20000000000005</v>
      </c>
      <c r="J218" s="58">
        <f>E218*0.98</f>
        <v>529.20000000000005</v>
      </c>
      <c r="K218" s="58"/>
      <c r="L218" s="58">
        <f>E218*0.98</f>
        <v>529.20000000000005</v>
      </c>
      <c r="M218" s="58">
        <f>E218*0.95</f>
        <v>513</v>
      </c>
      <c r="N218" s="58">
        <f>E218*0.91</f>
        <v>491.40000000000003</v>
      </c>
      <c r="O218" s="61">
        <f t="shared" si="10"/>
        <v>491.40000000000003</v>
      </c>
      <c r="P218" s="62">
        <f t="shared" si="11"/>
        <v>529.20000000000005</v>
      </c>
    </row>
    <row r="219" spans="1:16" s="59" customFormat="1" x14ac:dyDescent="0.25">
      <c r="A219" s="59" t="s">
        <v>138</v>
      </c>
      <c r="B219" s="55"/>
      <c r="C219" s="55" t="s">
        <v>322</v>
      </c>
      <c r="D219" s="56">
        <v>73590</v>
      </c>
      <c r="E219" s="45">
        <v>238</v>
      </c>
      <c r="F219" s="60">
        <f>E219*0.7</f>
        <v>166.6</v>
      </c>
      <c r="G219" s="58">
        <f>E219*0.95</f>
        <v>226.1</v>
      </c>
      <c r="H219" s="58">
        <f>E219*0.97</f>
        <v>230.85999999999999</v>
      </c>
      <c r="I219" s="58">
        <f>E219*0.98</f>
        <v>233.24</v>
      </c>
      <c r="J219" s="58">
        <f>E219*0.98</f>
        <v>233.24</v>
      </c>
      <c r="K219" s="58"/>
      <c r="L219" s="58">
        <f>E219*0.98</f>
        <v>233.24</v>
      </c>
      <c r="M219" s="58">
        <f>E219*0.95</f>
        <v>226.1</v>
      </c>
      <c r="N219" s="58">
        <f>E219*0.91</f>
        <v>216.58</v>
      </c>
      <c r="O219" s="61">
        <f t="shared" si="10"/>
        <v>216.58</v>
      </c>
      <c r="P219" s="62">
        <f t="shared" si="11"/>
        <v>233.24</v>
      </c>
    </row>
    <row r="220" spans="1:16" s="59" customFormat="1" x14ac:dyDescent="0.25">
      <c r="A220" s="59" t="s">
        <v>139</v>
      </c>
      <c r="B220" s="55"/>
      <c r="C220" s="55" t="s">
        <v>322</v>
      </c>
      <c r="D220" s="56">
        <v>73600</v>
      </c>
      <c r="E220" s="45">
        <v>366</v>
      </c>
      <c r="F220" s="60">
        <f>E220*0.7</f>
        <v>256.2</v>
      </c>
      <c r="G220" s="58">
        <f>E220*0.95</f>
        <v>347.7</v>
      </c>
      <c r="H220" s="58">
        <f>E220*0.97</f>
        <v>355.02</v>
      </c>
      <c r="I220" s="58">
        <f>E220*0.98</f>
        <v>358.68</v>
      </c>
      <c r="J220" s="58">
        <f>E220*0.98</f>
        <v>358.68</v>
      </c>
      <c r="K220" s="58"/>
      <c r="L220" s="58">
        <f>E220*0.98</f>
        <v>358.68</v>
      </c>
      <c r="M220" s="58">
        <f>E220*0.95</f>
        <v>347.7</v>
      </c>
      <c r="N220" s="58">
        <f>E220*0.91</f>
        <v>333.06</v>
      </c>
      <c r="O220" s="61">
        <f t="shared" si="10"/>
        <v>333.06</v>
      </c>
      <c r="P220" s="62">
        <f t="shared" si="11"/>
        <v>358.68</v>
      </c>
    </row>
    <row r="221" spans="1:16" s="59" customFormat="1" x14ac:dyDescent="0.25">
      <c r="A221" s="59" t="s">
        <v>140</v>
      </c>
      <c r="B221" s="55"/>
      <c r="C221" s="55" t="s">
        <v>322</v>
      </c>
      <c r="D221" s="56">
        <v>73610</v>
      </c>
      <c r="E221" s="45">
        <v>281</v>
      </c>
      <c r="F221" s="60">
        <f>E221*0.7</f>
        <v>196.7</v>
      </c>
      <c r="G221" s="58">
        <f>E221*0.95</f>
        <v>266.95</v>
      </c>
      <c r="H221" s="58">
        <f>E221*0.97</f>
        <v>272.57</v>
      </c>
      <c r="I221" s="58">
        <f>E221*0.98</f>
        <v>275.38</v>
      </c>
      <c r="J221" s="58">
        <f>E221*0.98</f>
        <v>275.38</v>
      </c>
      <c r="K221" s="58"/>
      <c r="L221" s="58">
        <f>E221*0.98</f>
        <v>275.38</v>
      </c>
      <c r="M221" s="58">
        <f>E221*0.95</f>
        <v>266.95</v>
      </c>
      <c r="N221" s="58">
        <f>E221*0.91</f>
        <v>255.71</v>
      </c>
      <c r="O221" s="61">
        <f t="shared" si="10"/>
        <v>255.71</v>
      </c>
      <c r="P221" s="62">
        <f t="shared" si="11"/>
        <v>275.38</v>
      </c>
    </row>
    <row r="222" spans="1:16" s="59" customFormat="1" x14ac:dyDescent="0.25">
      <c r="A222" s="59" t="s">
        <v>141</v>
      </c>
      <c r="B222" s="55"/>
      <c r="C222" s="55" t="s">
        <v>322</v>
      </c>
      <c r="D222" s="56">
        <v>73620</v>
      </c>
      <c r="E222" s="45">
        <v>317</v>
      </c>
      <c r="F222" s="60">
        <f>E222*0.7</f>
        <v>221.89999999999998</v>
      </c>
      <c r="G222" s="58">
        <f>E222*0.95</f>
        <v>301.14999999999998</v>
      </c>
      <c r="H222" s="58">
        <f>E222*0.97</f>
        <v>307.49</v>
      </c>
      <c r="I222" s="58">
        <f>E222*0.98</f>
        <v>310.65999999999997</v>
      </c>
      <c r="J222" s="58">
        <f>E222*0.98</f>
        <v>310.65999999999997</v>
      </c>
      <c r="K222" s="58"/>
      <c r="L222" s="58">
        <f>E222*0.98</f>
        <v>310.65999999999997</v>
      </c>
      <c r="M222" s="58">
        <f>E222*0.95</f>
        <v>301.14999999999998</v>
      </c>
      <c r="N222" s="58">
        <f>E222*0.91</f>
        <v>288.47000000000003</v>
      </c>
      <c r="O222" s="61">
        <f t="shared" si="10"/>
        <v>288.47000000000003</v>
      </c>
      <c r="P222" s="62">
        <f t="shared" si="11"/>
        <v>310.65999999999997</v>
      </c>
    </row>
    <row r="223" spans="1:16" s="59" customFormat="1" x14ac:dyDescent="0.25">
      <c r="A223" s="59" t="s">
        <v>142</v>
      </c>
      <c r="B223" s="55"/>
      <c r="C223" s="55" t="s">
        <v>322</v>
      </c>
      <c r="D223" s="56">
        <v>73630</v>
      </c>
      <c r="E223" s="45">
        <v>261</v>
      </c>
      <c r="F223" s="60">
        <f>E223*0.7</f>
        <v>182.7</v>
      </c>
      <c r="G223" s="58">
        <f>E223*0.95</f>
        <v>247.95</v>
      </c>
      <c r="H223" s="58">
        <f>E223*0.97</f>
        <v>253.17</v>
      </c>
      <c r="I223" s="58">
        <f>E223*0.98</f>
        <v>255.78</v>
      </c>
      <c r="J223" s="58">
        <f>E223*0.98</f>
        <v>255.78</v>
      </c>
      <c r="K223" s="58"/>
      <c r="L223" s="58">
        <f>E223*0.98</f>
        <v>255.78</v>
      </c>
      <c r="M223" s="58">
        <f>E223*0.95</f>
        <v>247.95</v>
      </c>
      <c r="N223" s="58">
        <f>E223*0.91</f>
        <v>237.51000000000002</v>
      </c>
      <c r="O223" s="61">
        <f t="shared" si="10"/>
        <v>237.51000000000002</v>
      </c>
      <c r="P223" s="62">
        <f t="shared" si="11"/>
        <v>255.78</v>
      </c>
    </row>
    <row r="224" spans="1:16" s="59" customFormat="1" x14ac:dyDescent="0.25">
      <c r="A224" s="59" t="s">
        <v>143</v>
      </c>
      <c r="B224" s="55"/>
      <c r="C224" s="55" t="s">
        <v>322</v>
      </c>
      <c r="D224" s="56">
        <v>74018</v>
      </c>
      <c r="E224" s="45">
        <v>215</v>
      </c>
      <c r="F224" s="60">
        <f>E224*0.7</f>
        <v>150.5</v>
      </c>
      <c r="G224" s="58">
        <f>E224*0.95</f>
        <v>204.25</v>
      </c>
      <c r="H224" s="58">
        <f>E224*0.97</f>
        <v>208.54999999999998</v>
      </c>
      <c r="I224" s="58">
        <f>E224*0.98</f>
        <v>210.7</v>
      </c>
      <c r="J224" s="58">
        <f>E224*0.98</f>
        <v>210.7</v>
      </c>
      <c r="K224" s="58"/>
      <c r="L224" s="58">
        <f>E224*0.98</f>
        <v>210.7</v>
      </c>
      <c r="M224" s="58">
        <f>E224*0.95</f>
        <v>204.25</v>
      </c>
      <c r="N224" s="58">
        <f>E224*0.91</f>
        <v>195.65</v>
      </c>
      <c r="O224" s="61">
        <f t="shared" si="10"/>
        <v>195.65</v>
      </c>
      <c r="P224" s="62">
        <f t="shared" si="11"/>
        <v>210.7</v>
      </c>
    </row>
    <row r="225" spans="1:16" s="59" customFormat="1" x14ac:dyDescent="0.25">
      <c r="A225" s="59" t="s">
        <v>144</v>
      </c>
      <c r="B225" s="55"/>
      <c r="C225" s="55" t="s">
        <v>322</v>
      </c>
      <c r="D225" s="56">
        <v>74019</v>
      </c>
      <c r="E225" s="45">
        <v>257</v>
      </c>
      <c r="F225" s="60">
        <f>E225*0.7</f>
        <v>179.89999999999998</v>
      </c>
      <c r="G225" s="58">
        <f>E225*0.95</f>
        <v>244.14999999999998</v>
      </c>
      <c r="H225" s="58">
        <f>E225*0.97</f>
        <v>249.29</v>
      </c>
      <c r="I225" s="58">
        <f>E225*0.98</f>
        <v>251.85999999999999</v>
      </c>
      <c r="J225" s="58">
        <f>E225*0.98</f>
        <v>251.85999999999999</v>
      </c>
      <c r="K225" s="58"/>
      <c r="L225" s="58">
        <f>E225*0.98</f>
        <v>251.85999999999999</v>
      </c>
      <c r="M225" s="58">
        <f>E225*0.95</f>
        <v>244.14999999999998</v>
      </c>
      <c r="N225" s="58">
        <f>E225*0.91</f>
        <v>233.87</v>
      </c>
      <c r="O225" s="61">
        <f t="shared" si="10"/>
        <v>233.87</v>
      </c>
      <c r="P225" s="62">
        <f t="shared" si="11"/>
        <v>251.85999999999999</v>
      </c>
    </row>
    <row r="226" spans="1:16" s="59" customFormat="1" x14ac:dyDescent="0.25">
      <c r="A226" s="59" t="s">
        <v>145</v>
      </c>
      <c r="B226" s="55"/>
      <c r="C226" s="55" t="s">
        <v>322</v>
      </c>
      <c r="D226" s="56">
        <v>74021</v>
      </c>
      <c r="E226" s="45">
        <v>300</v>
      </c>
      <c r="F226" s="60">
        <f>E226*0.7</f>
        <v>210</v>
      </c>
      <c r="G226" s="58">
        <f>E226*0.95</f>
        <v>285</v>
      </c>
      <c r="H226" s="58">
        <f>E226*0.97</f>
        <v>291</v>
      </c>
      <c r="I226" s="58">
        <f>E226*0.98</f>
        <v>294</v>
      </c>
      <c r="J226" s="58">
        <f>E226*0.98</f>
        <v>294</v>
      </c>
      <c r="K226" s="58"/>
      <c r="L226" s="58">
        <f>E226*0.98</f>
        <v>294</v>
      </c>
      <c r="M226" s="58">
        <f>E226*0.95</f>
        <v>285</v>
      </c>
      <c r="N226" s="58">
        <f>E226*0.91</f>
        <v>273</v>
      </c>
      <c r="O226" s="61">
        <f t="shared" si="10"/>
        <v>273</v>
      </c>
      <c r="P226" s="62">
        <f t="shared" si="11"/>
        <v>294</v>
      </c>
    </row>
    <row r="227" spans="1:16" s="59" customFormat="1" x14ac:dyDescent="0.25">
      <c r="A227" s="59" t="s">
        <v>146</v>
      </c>
      <c r="B227" s="55"/>
      <c r="C227" s="55" t="s">
        <v>322</v>
      </c>
      <c r="D227" s="56">
        <v>74150</v>
      </c>
      <c r="E227" s="45">
        <v>1139</v>
      </c>
      <c r="F227" s="60">
        <f>E227*0.7</f>
        <v>797.3</v>
      </c>
      <c r="G227" s="58">
        <f>E227*0.95</f>
        <v>1082.05</v>
      </c>
      <c r="H227" s="58">
        <f>E227*0.97</f>
        <v>1104.83</v>
      </c>
      <c r="I227" s="58">
        <f>E227*0.98</f>
        <v>1116.22</v>
      </c>
      <c r="J227" s="58">
        <f>E227*0.98</f>
        <v>1116.22</v>
      </c>
      <c r="K227" s="58"/>
      <c r="L227" s="58">
        <f>E227*0.98</f>
        <v>1116.22</v>
      </c>
      <c r="M227" s="58">
        <f>E227*0.95</f>
        <v>1082.05</v>
      </c>
      <c r="N227" s="58">
        <f>E227*0.91</f>
        <v>1036.49</v>
      </c>
      <c r="O227" s="61">
        <f t="shared" si="10"/>
        <v>1036.49</v>
      </c>
      <c r="P227" s="62">
        <f t="shared" si="11"/>
        <v>1116.22</v>
      </c>
    </row>
    <row r="228" spans="1:16" s="59" customFormat="1" x14ac:dyDescent="0.25">
      <c r="A228" s="59" t="s">
        <v>147</v>
      </c>
      <c r="B228" s="55"/>
      <c r="C228" s="55" t="s">
        <v>322</v>
      </c>
      <c r="D228" s="56">
        <v>74176</v>
      </c>
      <c r="E228" s="45">
        <v>1436</v>
      </c>
      <c r="F228" s="60">
        <f>E228*0.7</f>
        <v>1005.1999999999999</v>
      </c>
      <c r="G228" s="58">
        <f>E228*0.95</f>
        <v>1364.2</v>
      </c>
      <c r="H228" s="58">
        <f>E228*0.97</f>
        <v>1392.92</v>
      </c>
      <c r="I228" s="58">
        <f>E228*0.98</f>
        <v>1407.28</v>
      </c>
      <c r="J228" s="58">
        <f>E228*0.98</f>
        <v>1407.28</v>
      </c>
      <c r="K228" s="58"/>
      <c r="L228" s="58">
        <f>E228*0.98</f>
        <v>1407.28</v>
      </c>
      <c r="M228" s="58">
        <f>E228*0.95</f>
        <v>1364.2</v>
      </c>
      <c r="N228" s="58">
        <f>E228*0.91</f>
        <v>1306.76</v>
      </c>
      <c r="O228" s="61">
        <f t="shared" si="10"/>
        <v>1306.76</v>
      </c>
      <c r="P228" s="62">
        <f t="shared" si="11"/>
        <v>1407.28</v>
      </c>
    </row>
    <row r="229" spans="1:16" s="59" customFormat="1" x14ac:dyDescent="0.25">
      <c r="A229" s="59" t="s">
        <v>148</v>
      </c>
      <c r="B229" s="55"/>
      <c r="C229" s="55" t="s">
        <v>322</v>
      </c>
      <c r="D229" s="56">
        <v>76536</v>
      </c>
      <c r="E229" s="45">
        <v>832</v>
      </c>
      <c r="F229" s="60">
        <f>E229*0.7</f>
        <v>582.4</v>
      </c>
      <c r="G229" s="58">
        <f>E229*0.95</f>
        <v>790.4</v>
      </c>
      <c r="H229" s="58">
        <f>E229*0.97</f>
        <v>807.04</v>
      </c>
      <c r="I229" s="58">
        <f>E229*0.98</f>
        <v>815.36</v>
      </c>
      <c r="J229" s="58">
        <f>E229*0.98</f>
        <v>815.36</v>
      </c>
      <c r="K229" s="58"/>
      <c r="L229" s="58">
        <f>E229*0.98</f>
        <v>815.36</v>
      </c>
      <c r="M229" s="58">
        <f>E229*0.95</f>
        <v>790.4</v>
      </c>
      <c r="N229" s="58">
        <f>E229*0.91</f>
        <v>757.12</v>
      </c>
      <c r="O229" s="61">
        <f t="shared" si="10"/>
        <v>757.12</v>
      </c>
      <c r="P229" s="62">
        <f t="shared" si="11"/>
        <v>815.36</v>
      </c>
    </row>
    <row r="230" spans="1:16" s="59" customFormat="1" x14ac:dyDescent="0.25">
      <c r="A230" s="59" t="s">
        <v>149</v>
      </c>
      <c r="B230" s="55"/>
      <c r="C230" s="55" t="s">
        <v>322</v>
      </c>
      <c r="D230" s="56">
        <v>76641</v>
      </c>
      <c r="E230" s="45">
        <v>226</v>
      </c>
      <c r="F230" s="60">
        <f>E230*0.7</f>
        <v>158.19999999999999</v>
      </c>
      <c r="G230" s="58">
        <f>E230*0.95</f>
        <v>214.7</v>
      </c>
      <c r="H230" s="58">
        <f>E230*0.97</f>
        <v>219.22</v>
      </c>
      <c r="I230" s="58">
        <f>E230*0.98</f>
        <v>221.48</v>
      </c>
      <c r="J230" s="58">
        <f>E230*0.98</f>
        <v>221.48</v>
      </c>
      <c r="K230" s="58"/>
      <c r="L230" s="58">
        <f>E230*0.98</f>
        <v>221.48</v>
      </c>
      <c r="M230" s="58">
        <f>E230*0.95</f>
        <v>214.7</v>
      </c>
      <c r="N230" s="58">
        <f>E230*0.91</f>
        <v>205.66</v>
      </c>
      <c r="O230" s="61">
        <f t="shared" si="10"/>
        <v>205.66</v>
      </c>
      <c r="P230" s="62">
        <f t="shared" si="11"/>
        <v>221.48</v>
      </c>
    </row>
    <row r="231" spans="1:16" s="59" customFormat="1" x14ac:dyDescent="0.25">
      <c r="A231" s="59" t="s">
        <v>150</v>
      </c>
      <c r="B231" s="55"/>
      <c r="C231" s="55" t="s">
        <v>322</v>
      </c>
      <c r="D231" s="56">
        <v>76642</v>
      </c>
      <c r="E231" s="45">
        <v>175</v>
      </c>
      <c r="F231" s="60">
        <f>E231*0.7</f>
        <v>122.49999999999999</v>
      </c>
      <c r="G231" s="58">
        <f>E231*0.95</f>
        <v>166.25</v>
      </c>
      <c r="H231" s="58">
        <f>E231*0.97</f>
        <v>169.75</v>
      </c>
      <c r="I231" s="58">
        <f>E231*0.98</f>
        <v>171.5</v>
      </c>
      <c r="J231" s="58">
        <f>E231*0.98</f>
        <v>171.5</v>
      </c>
      <c r="K231" s="58"/>
      <c r="L231" s="58">
        <f>E231*0.98</f>
        <v>171.5</v>
      </c>
      <c r="M231" s="58">
        <f>E231*0.95</f>
        <v>166.25</v>
      </c>
      <c r="N231" s="58">
        <f>E231*0.91</f>
        <v>159.25</v>
      </c>
      <c r="O231" s="61">
        <f t="shared" si="10"/>
        <v>159.25</v>
      </c>
      <c r="P231" s="62">
        <f t="shared" si="11"/>
        <v>171.5</v>
      </c>
    </row>
    <row r="232" spans="1:16" s="59" customFormat="1" x14ac:dyDescent="0.25">
      <c r="A232" s="59" t="s">
        <v>151</v>
      </c>
      <c r="B232" s="55"/>
      <c r="C232" s="55" t="s">
        <v>322</v>
      </c>
      <c r="D232" s="56">
        <v>76700</v>
      </c>
      <c r="E232" s="45">
        <v>779</v>
      </c>
      <c r="F232" s="60">
        <f>E232*0.7</f>
        <v>545.29999999999995</v>
      </c>
      <c r="G232" s="58">
        <f>E232*0.95</f>
        <v>740.05</v>
      </c>
      <c r="H232" s="58">
        <f>E232*0.97</f>
        <v>755.63</v>
      </c>
      <c r="I232" s="58">
        <f>E232*0.98</f>
        <v>763.42</v>
      </c>
      <c r="J232" s="58">
        <f>E232*0.98</f>
        <v>763.42</v>
      </c>
      <c r="K232" s="58"/>
      <c r="L232" s="58">
        <f>E232*0.98</f>
        <v>763.42</v>
      </c>
      <c r="M232" s="58">
        <f>E232*0.95</f>
        <v>740.05</v>
      </c>
      <c r="N232" s="58">
        <f>E232*0.91</f>
        <v>708.89</v>
      </c>
      <c r="O232" s="61">
        <f t="shared" si="10"/>
        <v>708.89</v>
      </c>
      <c r="P232" s="62">
        <f t="shared" si="11"/>
        <v>763.42</v>
      </c>
    </row>
    <row r="233" spans="1:16" s="59" customFormat="1" x14ac:dyDescent="0.25">
      <c r="A233" s="59" t="s">
        <v>152</v>
      </c>
      <c r="B233" s="55"/>
      <c r="C233" s="55" t="s">
        <v>322</v>
      </c>
      <c r="D233" s="56">
        <v>76705</v>
      </c>
      <c r="E233" s="45">
        <v>591</v>
      </c>
      <c r="F233" s="60">
        <f>E233*0.7</f>
        <v>413.7</v>
      </c>
      <c r="G233" s="58">
        <f>E233*0.95</f>
        <v>561.44999999999993</v>
      </c>
      <c r="H233" s="58">
        <f>E233*0.97</f>
        <v>573.27</v>
      </c>
      <c r="I233" s="58">
        <f>E233*0.98</f>
        <v>579.17999999999995</v>
      </c>
      <c r="J233" s="58">
        <f>E233*0.98</f>
        <v>579.17999999999995</v>
      </c>
      <c r="K233" s="58"/>
      <c r="L233" s="58">
        <f>E233*0.98</f>
        <v>579.17999999999995</v>
      </c>
      <c r="M233" s="58">
        <f>E233*0.95</f>
        <v>561.44999999999993</v>
      </c>
      <c r="N233" s="58">
        <f>E233*0.91</f>
        <v>537.81000000000006</v>
      </c>
      <c r="O233" s="61">
        <f t="shared" si="10"/>
        <v>537.81000000000006</v>
      </c>
      <c r="P233" s="62">
        <f t="shared" si="11"/>
        <v>579.17999999999995</v>
      </c>
    </row>
    <row r="234" spans="1:16" s="59" customFormat="1" x14ac:dyDescent="0.25">
      <c r="A234" s="59" t="s">
        <v>153</v>
      </c>
      <c r="B234" s="55"/>
      <c r="C234" s="55" t="s">
        <v>322</v>
      </c>
      <c r="D234" s="56">
        <v>76706</v>
      </c>
      <c r="E234" s="45">
        <v>80</v>
      </c>
      <c r="F234" s="60">
        <v>802</v>
      </c>
      <c r="G234" s="58">
        <f>E234*0.95</f>
        <v>76</v>
      </c>
      <c r="H234" s="58">
        <f>E234*0.97</f>
        <v>77.599999999999994</v>
      </c>
      <c r="I234" s="58">
        <f>E234*0.98</f>
        <v>78.400000000000006</v>
      </c>
      <c r="J234" s="58">
        <f>E234*0.98</f>
        <v>78.400000000000006</v>
      </c>
      <c r="K234" s="58"/>
      <c r="L234" s="58">
        <f>E234*0.98</f>
        <v>78.400000000000006</v>
      </c>
      <c r="M234" s="58">
        <f>E234*0.95</f>
        <v>76</v>
      </c>
      <c r="N234" s="58">
        <f>E234*0.91</f>
        <v>72.8</v>
      </c>
      <c r="O234" s="61">
        <f t="shared" ref="O234:O244" si="12">MIN(G234:N234)</f>
        <v>72.8</v>
      </c>
      <c r="P234" s="62">
        <f t="shared" ref="P234:P244" si="13">MAX(G234:N234)</f>
        <v>78.400000000000006</v>
      </c>
    </row>
    <row r="235" spans="1:16" s="59" customFormat="1" x14ac:dyDescent="0.25">
      <c r="A235" s="59" t="s">
        <v>154</v>
      </c>
      <c r="B235" s="55"/>
      <c r="C235" s="55" t="s">
        <v>322</v>
      </c>
      <c r="D235" s="56">
        <v>76770</v>
      </c>
      <c r="E235" s="45">
        <v>724</v>
      </c>
      <c r="F235" s="60">
        <v>729</v>
      </c>
      <c r="G235" s="58">
        <f>E235*0.95</f>
        <v>687.8</v>
      </c>
      <c r="H235" s="58">
        <f>E235*0.97</f>
        <v>702.28</v>
      </c>
      <c r="I235" s="58">
        <f>E235*0.98</f>
        <v>709.52</v>
      </c>
      <c r="J235" s="58">
        <f>E235*0.98</f>
        <v>709.52</v>
      </c>
      <c r="K235" s="58"/>
      <c r="L235" s="58">
        <f>E235*0.98</f>
        <v>709.52</v>
      </c>
      <c r="M235" s="58">
        <f>E235*0.95</f>
        <v>687.8</v>
      </c>
      <c r="N235" s="58">
        <f>E235*0.91</f>
        <v>658.84</v>
      </c>
      <c r="O235" s="61">
        <f t="shared" si="12"/>
        <v>658.84</v>
      </c>
      <c r="P235" s="62">
        <f t="shared" si="13"/>
        <v>709.52</v>
      </c>
    </row>
    <row r="236" spans="1:16" s="59" customFormat="1" x14ac:dyDescent="0.25">
      <c r="A236" s="59" t="s">
        <v>155</v>
      </c>
      <c r="B236" s="55"/>
      <c r="C236" s="55" t="s">
        <v>322</v>
      </c>
      <c r="D236" s="56">
        <v>76775</v>
      </c>
      <c r="E236" s="45">
        <v>327</v>
      </c>
      <c r="F236" s="60">
        <v>323</v>
      </c>
      <c r="G236" s="58">
        <f>E236*0.95</f>
        <v>310.64999999999998</v>
      </c>
      <c r="H236" s="58">
        <f>E236*0.97</f>
        <v>317.19</v>
      </c>
      <c r="I236" s="58">
        <f>E236*0.98</f>
        <v>320.45999999999998</v>
      </c>
      <c r="J236" s="58">
        <f>E236*0.98</f>
        <v>320.45999999999998</v>
      </c>
      <c r="K236" s="58"/>
      <c r="L236" s="58">
        <f>E236*0.98</f>
        <v>320.45999999999998</v>
      </c>
      <c r="M236" s="58">
        <f>E236*0.95</f>
        <v>310.64999999999998</v>
      </c>
      <c r="N236" s="58">
        <f>E236*0.91</f>
        <v>297.57</v>
      </c>
      <c r="O236" s="61">
        <f t="shared" si="12"/>
        <v>297.57</v>
      </c>
      <c r="P236" s="62">
        <f t="shared" si="13"/>
        <v>320.45999999999998</v>
      </c>
    </row>
    <row r="237" spans="1:16" s="59" customFormat="1" x14ac:dyDescent="0.25">
      <c r="A237" s="59" t="s">
        <v>156</v>
      </c>
      <c r="B237" s="55"/>
      <c r="C237" s="55" t="s">
        <v>322</v>
      </c>
      <c r="D237" s="56">
        <v>76856</v>
      </c>
      <c r="E237" s="45">
        <v>462</v>
      </c>
      <c r="F237" s="60">
        <v>726</v>
      </c>
      <c r="G237" s="58">
        <f>E237*0.95</f>
        <v>438.9</v>
      </c>
      <c r="H237" s="58">
        <f>E237*0.97</f>
        <v>448.14</v>
      </c>
      <c r="I237" s="58">
        <f>E237*0.98</f>
        <v>452.76</v>
      </c>
      <c r="J237" s="58">
        <f>E237*0.98</f>
        <v>452.76</v>
      </c>
      <c r="K237" s="58"/>
      <c r="L237" s="58">
        <f>E237*0.98</f>
        <v>452.76</v>
      </c>
      <c r="M237" s="58">
        <f>E237*0.95</f>
        <v>438.9</v>
      </c>
      <c r="N237" s="58">
        <f>E237*0.91</f>
        <v>420.42</v>
      </c>
      <c r="O237" s="61">
        <f t="shared" si="12"/>
        <v>420.42</v>
      </c>
      <c r="P237" s="62">
        <f t="shared" si="13"/>
        <v>452.76</v>
      </c>
    </row>
    <row r="238" spans="1:16" s="59" customFormat="1" x14ac:dyDescent="0.25">
      <c r="A238" s="59" t="s">
        <v>157</v>
      </c>
      <c r="B238" s="55"/>
      <c r="C238" s="55" t="s">
        <v>322</v>
      </c>
      <c r="D238" s="56">
        <v>76870</v>
      </c>
      <c r="E238" s="45">
        <v>383</v>
      </c>
      <c r="F238" s="60">
        <v>696</v>
      </c>
      <c r="G238" s="58">
        <f>E238*0.95</f>
        <v>363.84999999999997</v>
      </c>
      <c r="H238" s="58">
        <f>E238*0.97</f>
        <v>371.51</v>
      </c>
      <c r="I238" s="58">
        <f>E238*0.98</f>
        <v>375.34</v>
      </c>
      <c r="J238" s="58">
        <f>E238*0.98</f>
        <v>375.34</v>
      </c>
      <c r="K238" s="58"/>
      <c r="L238" s="58">
        <f>E238*0.98</f>
        <v>375.34</v>
      </c>
      <c r="M238" s="58">
        <f>E238*0.95</f>
        <v>363.84999999999997</v>
      </c>
      <c r="N238" s="58">
        <f>E238*0.91</f>
        <v>348.53000000000003</v>
      </c>
      <c r="O238" s="61">
        <f t="shared" si="12"/>
        <v>348.53000000000003</v>
      </c>
      <c r="P238" s="62">
        <f t="shared" si="13"/>
        <v>375.34</v>
      </c>
    </row>
    <row r="239" spans="1:16" s="59" customFormat="1" x14ac:dyDescent="0.25">
      <c r="A239" s="59" t="s">
        <v>249</v>
      </c>
      <c r="B239" s="55"/>
      <c r="C239" s="55" t="s">
        <v>322</v>
      </c>
      <c r="D239" s="56">
        <v>93880</v>
      </c>
      <c r="E239" s="45">
        <v>955</v>
      </c>
      <c r="F239" s="60">
        <v>1511</v>
      </c>
      <c r="G239" s="58">
        <f>E239*0.95</f>
        <v>907.25</v>
      </c>
      <c r="H239" s="58">
        <f>E239*0.97</f>
        <v>926.35</v>
      </c>
      <c r="I239" s="58">
        <f>E239*0.98</f>
        <v>935.9</v>
      </c>
      <c r="J239" s="58">
        <f>E239*0.98</f>
        <v>935.9</v>
      </c>
      <c r="K239" s="58"/>
      <c r="L239" s="58">
        <f>E239*0.98</f>
        <v>935.9</v>
      </c>
      <c r="M239" s="58">
        <f>E239*0.95</f>
        <v>907.25</v>
      </c>
      <c r="N239" s="58">
        <f>E239*0.91</f>
        <v>869.05000000000007</v>
      </c>
      <c r="O239" s="61">
        <f t="shared" si="12"/>
        <v>869.05000000000007</v>
      </c>
      <c r="P239" s="62">
        <f t="shared" si="13"/>
        <v>935.9</v>
      </c>
    </row>
    <row r="240" spans="1:16" s="59" customFormat="1" x14ac:dyDescent="0.25">
      <c r="A240" s="59" t="s">
        <v>250</v>
      </c>
      <c r="B240" s="55"/>
      <c r="C240" s="55" t="s">
        <v>322</v>
      </c>
      <c r="D240" s="56">
        <v>93926</v>
      </c>
      <c r="E240" s="45">
        <v>462</v>
      </c>
      <c r="F240" s="60">
        <v>1201</v>
      </c>
      <c r="G240" s="58">
        <f>E240*0.95</f>
        <v>438.9</v>
      </c>
      <c r="H240" s="58">
        <f>E240*0.97</f>
        <v>448.14</v>
      </c>
      <c r="I240" s="58">
        <f>E240*0.98</f>
        <v>452.76</v>
      </c>
      <c r="J240" s="58">
        <f>E240*0.98</f>
        <v>452.76</v>
      </c>
      <c r="K240" s="58"/>
      <c r="L240" s="58">
        <f>E240*0.98</f>
        <v>452.76</v>
      </c>
      <c r="M240" s="58">
        <f>E240*0.95</f>
        <v>438.9</v>
      </c>
      <c r="N240" s="58">
        <f>E240*0.91</f>
        <v>420.42</v>
      </c>
      <c r="O240" s="61">
        <f t="shared" si="12"/>
        <v>420.42</v>
      </c>
      <c r="P240" s="62">
        <f t="shared" si="13"/>
        <v>452.76</v>
      </c>
    </row>
    <row r="241" spans="1:16" s="59" customFormat="1" x14ac:dyDescent="0.25">
      <c r="A241" s="59" t="s">
        <v>251</v>
      </c>
      <c r="B241" s="55"/>
      <c r="C241" s="55" t="s">
        <v>322</v>
      </c>
      <c r="D241" s="56">
        <v>93970</v>
      </c>
      <c r="E241" s="45">
        <v>639</v>
      </c>
      <c r="F241" s="60">
        <v>1531</v>
      </c>
      <c r="G241" s="58">
        <f>E241*0.95</f>
        <v>607.04999999999995</v>
      </c>
      <c r="H241" s="58">
        <f>E241*0.97</f>
        <v>619.82999999999993</v>
      </c>
      <c r="I241" s="58">
        <f>E241*0.98</f>
        <v>626.22</v>
      </c>
      <c r="J241" s="58">
        <f>E241*0.98</f>
        <v>626.22</v>
      </c>
      <c r="K241" s="58"/>
      <c r="L241" s="58">
        <f>E241*0.98</f>
        <v>626.22</v>
      </c>
      <c r="M241" s="58">
        <f>E241*0.95</f>
        <v>607.04999999999995</v>
      </c>
      <c r="N241" s="58">
        <f>E241*0.91</f>
        <v>581.49</v>
      </c>
      <c r="O241" s="61">
        <f t="shared" si="12"/>
        <v>581.49</v>
      </c>
      <c r="P241" s="62">
        <f t="shared" si="13"/>
        <v>626.22</v>
      </c>
    </row>
    <row r="242" spans="1:16" s="59" customFormat="1" x14ac:dyDescent="0.25">
      <c r="A242" s="59" t="s">
        <v>252</v>
      </c>
      <c r="B242" s="55"/>
      <c r="C242" s="55" t="s">
        <v>322</v>
      </c>
      <c r="D242" s="56">
        <v>93971</v>
      </c>
      <c r="E242" s="45">
        <v>347</v>
      </c>
      <c r="F242" s="60">
        <v>974</v>
      </c>
      <c r="G242" s="58">
        <f>E242*0.95</f>
        <v>329.65</v>
      </c>
      <c r="H242" s="58">
        <f>E242*0.97</f>
        <v>336.59</v>
      </c>
      <c r="I242" s="58">
        <f>E242*0.98</f>
        <v>340.06</v>
      </c>
      <c r="J242" s="58">
        <f>E242*0.98</f>
        <v>340.06</v>
      </c>
      <c r="K242" s="58"/>
      <c r="L242" s="58">
        <f>E242*0.98</f>
        <v>340.06</v>
      </c>
      <c r="M242" s="58">
        <f>E242*0.95</f>
        <v>329.65</v>
      </c>
      <c r="N242" s="58">
        <f>E242*0.91</f>
        <v>315.77000000000004</v>
      </c>
      <c r="O242" s="61">
        <f t="shared" si="12"/>
        <v>315.77000000000004</v>
      </c>
      <c r="P242" s="62">
        <f t="shared" si="13"/>
        <v>340.06</v>
      </c>
    </row>
    <row r="243" spans="1:16" s="59" customFormat="1" x14ac:dyDescent="0.25">
      <c r="A243" s="59" t="s">
        <v>256</v>
      </c>
      <c r="B243" s="55"/>
      <c r="C243" s="55" t="s">
        <v>322</v>
      </c>
      <c r="D243" s="56">
        <v>94726</v>
      </c>
      <c r="E243" s="45">
        <v>210</v>
      </c>
      <c r="F243" s="60">
        <v>439</v>
      </c>
      <c r="G243" s="58">
        <f>E243*0.95</f>
        <v>199.5</v>
      </c>
      <c r="H243" s="58">
        <f>E243*0.97</f>
        <v>203.7</v>
      </c>
      <c r="I243" s="58">
        <f>E243*0.98</f>
        <v>205.79999999999998</v>
      </c>
      <c r="J243" s="58">
        <f>E243*0.98</f>
        <v>205.79999999999998</v>
      </c>
      <c r="K243" s="58"/>
      <c r="L243" s="58">
        <f>E243*0.98</f>
        <v>205.79999999999998</v>
      </c>
      <c r="M243" s="58">
        <f>E243*0.95</f>
        <v>199.5</v>
      </c>
      <c r="N243" s="58">
        <f>E243*0.91</f>
        <v>191.1</v>
      </c>
      <c r="O243" s="61">
        <f t="shared" si="12"/>
        <v>191.1</v>
      </c>
      <c r="P243" s="62">
        <f t="shared" si="13"/>
        <v>205.79999999999998</v>
      </c>
    </row>
    <row r="244" spans="1:16" s="59" customFormat="1" x14ac:dyDescent="0.25">
      <c r="A244" s="59" t="s">
        <v>254</v>
      </c>
      <c r="B244" s="55"/>
      <c r="C244" s="55" t="s">
        <v>322</v>
      </c>
      <c r="D244" s="56">
        <v>94729</v>
      </c>
      <c r="E244" s="45">
        <v>139</v>
      </c>
      <c r="F244" s="60">
        <v>475</v>
      </c>
      <c r="G244" s="58">
        <f>E244*0.95</f>
        <v>132.04999999999998</v>
      </c>
      <c r="H244" s="58">
        <f>E244*0.97</f>
        <v>134.82999999999998</v>
      </c>
      <c r="I244" s="58">
        <f>E244*0.98</f>
        <v>136.22</v>
      </c>
      <c r="J244" s="58">
        <f>E244*0.98</f>
        <v>136.22</v>
      </c>
      <c r="K244" s="58"/>
      <c r="L244" s="58">
        <f>E244*0.98</f>
        <v>136.22</v>
      </c>
      <c r="M244" s="58">
        <f>E244*0.95</f>
        <v>132.04999999999998</v>
      </c>
      <c r="N244" s="58">
        <f>E244*0.91</f>
        <v>126.49000000000001</v>
      </c>
      <c r="O244" s="61">
        <f t="shared" si="12"/>
        <v>126.49000000000001</v>
      </c>
      <c r="P244" s="62">
        <f t="shared" si="13"/>
        <v>136.22</v>
      </c>
    </row>
    <row r="245" spans="1:16" s="3" customFormat="1" ht="28.5" customHeight="1" x14ac:dyDescent="0.25">
      <c r="A245" s="8" t="s">
        <v>83</v>
      </c>
      <c r="B245" s="7"/>
      <c r="C245" s="40"/>
      <c r="D245" s="40" t="s">
        <v>84</v>
      </c>
      <c r="E245" s="65"/>
      <c r="F245" s="2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x14ac:dyDescent="0.25">
      <c r="A246" s="34" t="s">
        <v>54</v>
      </c>
      <c r="B246" s="35" t="s">
        <v>324</v>
      </c>
      <c r="C246" s="35" t="s">
        <v>333</v>
      </c>
      <c r="D246" s="36">
        <v>216</v>
      </c>
      <c r="E246" s="73" t="s">
        <v>332</v>
      </c>
      <c r="F246" s="37"/>
      <c r="G246" s="38"/>
      <c r="H246" s="38"/>
      <c r="I246" s="38"/>
      <c r="J246" s="38"/>
      <c r="K246" s="38"/>
      <c r="L246" s="38"/>
      <c r="M246" s="38"/>
      <c r="N246" s="38"/>
      <c r="O246" s="39"/>
      <c r="P246" s="38"/>
    </row>
    <row r="247" spans="1:16" x14ac:dyDescent="0.25">
      <c r="A247" s="34" t="s">
        <v>55</v>
      </c>
      <c r="B247" s="35" t="s">
        <v>324</v>
      </c>
      <c r="C247" s="35" t="s">
        <v>333</v>
      </c>
      <c r="D247" s="36">
        <v>460</v>
      </c>
      <c r="E247" s="73" t="s">
        <v>332</v>
      </c>
      <c r="F247" s="37"/>
      <c r="G247" s="38"/>
      <c r="H247" s="38"/>
      <c r="I247" s="38"/>
      <c r="J247" s="38"/>
      <c r="K247" s="38"/>
      <c r="L247" s="38"/>
      <c r="M247" s="38"/>
      <c r="N247" s="38"/>
      <c r="O247" s="39"/>
      <c r="P247" s="38"/>
    </row>
    <row r="248" spans="1:16" x14ac:dyDescent="0.25">
      <c r="A248" s="14" t="s">
        <v>56</v>
      </c>
      <c r="B248" s="5"/>
      <c r="C248" s="5" t="s">
        <v>333</v>
      </c>
      <c r="D248" s="6"/>
      <c r="E248" s="74"/>
      <c r="F248" s="22"/>
      <c r="G248" s="29"/>
      <c r="H248" s="29"/>
      <c r="I248" s="29"/>
      <c r="J248" s="29"/>
      <c r="K248" s="29"/>
      <c r="L248" s="29"/>
      <c r="M248" s="29"/>
      <c r="N248" s="29"/>
      <c r="O248" s="30"/>
      <c r="P248" s="29"/>
    </row>
    <row r="249" spans="1:16" x14ac:dyDescent="0.25">
      <c r="A249" s="34" t="s">
        <v>57</v>
      </c>
      <c r="B249" s="35" t="s">
        <v>324</v>
      </c>
      <c r="C249" s="35" t="s">
        <v>333</v>
      </c>
      <c r="D249" s="36">
        <v>473</v>
      </c>
      <c r="E249" s="73" t="s">
        <v>332</v>
      </c>
      <c r="F249" s="37"/>
      <c r="G249" s="38"/>
      <c r="H249" s="38"/>
      <c r="I249" s="38"/>
      <c r="J249" s="38"/>
      <c r="K249" s="38"/>
      <c r="L249" s="38"/>
      <c r="M249" s="38"/>
      <c r="N249" s="38"/>
      <c r="O249" s="39"/>
      <c r="P249" s="38"/>
    </row>
    <row r="250" spans="1:16" x14ac:dyDescent="0.25">
      <c r="A250" s="34" t="s">
        <v>58</v>
      </c>
      <c r="B250" s="35" t="s">
        <v>324</v>
      </c>
      <c r="C250" s="35" t="s">
        <v>333</v>
      </c>
      <c r="D250" s="36">
        <v>743</v>
      </c>
      <c r="E250" s="73" t="s">
        <v>332</v>
      </c>
      <c r="F250" s="37"/>
      <c r="G250" s="38"/>
      <c r="H250" s="38"/>
      <c r="I250" s="38"/>
      <c r="J250" s="38"/>
      <c r="K250" s="38"/>
      <c r="L250" s="38"/>
      <c r="M250" s="38"/>
      <c r="N250" s="38"/>
      <c r="O250" s="39"/>
      <c r="P250" s="38"/>
    </row>
    <row r="251" spans="1:16" x14ac:dyDescent="0.25">
      <c r="A251" s="13" t="s">
        <v>89</v>
      </c>
      <c r="C251" s="1" t="s">
        <v>349</v>
      </c>
      <c r="D251" s="2">
        <v>10060</v>
      </c>
      <c r="E251" s="45">
        <f>SUM(E252:E256)</f>
        <v>2203</v>
      </c>
      <c r="F251" s="23">
        <f>E251*0.7</f>
        <v>1542.1</v>
      </c>
      <c r="G251" s="20">
        <f>E251*0.95</f>
        <v>2092.85</v>
      </c>
      <c r="H251" s="20">
        <f>E251*0.97</f>
        <v>2136.91</v>
      </c>
      <c r="I251" s="20">
        <f>E251*0.98</f>
        <v>2158.94</v>
      </c>
      <c r="J251" s="20">
        <f>E251*0.98</f>
        <v>2158.94</v>
      </c>
      <c r="L251" s="20">
        <f>E251*0.98</f>
        <v>2158.94</v>
      </c>
      <c r="M251" s="20">
        <f>E251*0.95</f>
        <v>2092.85</v>
      </c>
      <c r="N251" s="20">
        <f>E251*0.91</f>
        <v>2004.73</v>
      </c>
      <c r="O251" s="28">
        <f>MIN(G251:N251)</f>
        <v>2004.73</v>
      </c>
      <c r="P251" s="25">
        <f>MAX(G251:N251)</f>
        <v>2158.94</v>
      </c>
    </row>
    <row r="252" spans="1:16" x14ac:dyDescent="0.25">
      <c r="A252" s="16"/>
      <c r="C252" s="1" t="s">
        <v>335</v>
      </c>
      <c r="E252" s="71">
        <v>1132</v>
      </c>
      <c r="F252" s="23"/>
      <c r="G252" s="25"/>
      <c r="H252" s="25"/>
      <c r="I252" s="25"/>
      <c r="J252" s="25"/>
      <c r="K252" s="25"/>
      <c r="L252" s="25"/>
      <c r="M252" s="25"/>
      <c r="N252" s="25"/>
      <c r="O252" s="28"/>
      <c r="P252" s="25"/>
    </row>
    <row r="253" spans="1:16" x14ac:dyDescent="0.25">
      <c r="A253" s="16"/>
      <c r="C253" s="1" t="s">
        <v>351</v>
      </c>
      <c r="E253" s="71">
        <v>99</v>
      </c>
      <c r="F253" s="23"/>
      <c r="G253" s="25"/>
      <c r="H253" s="25"/>
      <c r="I253" s="25"/>
      <c r="J253" s="25"/>
      <c r="K253" s="25"/>
      <c r="L253" s="25"/>
      <c r="M253" s="25"/>
      <c r="N253" s="25"/>
      <c r="O253" s="28"/>
      <c r="P253" s="25"/>
    </row>
    <row r="254" spans="1:16" x14ac:dyDescent="0.25">
      <c r="A254" s="16"/>
      <c r="B254" s="1" t="s">
        <v>327</v>
      </c>
      <c r="C254" s="1" t="s">
        <v>327</v>
      </c>
      <c r="E254" s="71">
        <v>49</v>
      </c>
      <c r="F254" s="23"/>
      <c r="O254" s="28"/>
      <c r="P254" s="25"/>
    </row>
    <row r="255" spans="1:16" x14ac:dyDescent="0.25">
      <c r="A255" s="16"/>
      <c r="B255" s="1" t="s">
        <v>328</v>
      </c>
      <c r="C255" s="1" t="s">
        <v>328</v>
      </c>
      <c r="E255" s="71">
        <v>746</v>
      </c>
      <c r="F255" s="23"/>
      <c r="O255" s="28"/>
      <c r="P255" s="25"/>
    </row>
    <row r="256" spans="1:16" x14ac:dyDescent="0.25">
      <c r="A256" s="16"/>
      <c r="B256" s="1" t="s">
        <v>330</v>
      </c>
      <c r="C256" s="1" t="s">
        <v>350</v>
      </c>
      <c r="E256" s="71">
        <v>177</v>
      </c>
      <c r="F256" s="23"/>
      <c r="O256" s="28"/>
      <c r="P256" s="25"/>
    </row>
    <row r="257" spans="1:16" x14ac:dyDescent="0.25">
      <c r="A257" s="34" t="s">
        <v>59</v>
      </c>
      <c r="B257" s="35" t="s">
        <v>324</v>
      </c>
      <c r="C257" s="35" t="s">
        <v>333</v>
      </c>
      <c r="D257" s="36">
        <v>19120</v>
      </c>
      <c r="E257" s="73" t="s">
        <v>332</v>
      </c>
      <c r="F257" s="37"/>
      <c r="G257" s="38"/>
      <c r="H257" s="38"/>
      <c r="I257" s="38"/>
      <c r="J257" s="38"/>
      <c r="K257" s="38"/>
      <c r="L257" s="38"/>
      <c r="M257" s="38"/>
      <c r="N257" s="38"/>
      <c r="O257" s="39"/>
      <c r="P257" s="38"/>
    </row>
    <row r="258" spans="1:16" x14ac:dyDescent="0.25">
      <c r="A258" s="13" t="s">
        <v>60</v>
      </c>
      <c r="B258" s="1" t="s">
        <v>324</v>
      </c>
      <c r="C258" s="1" t="s">
        <v>333</v>
      </c>
      <c r="D258" s="2">
        <v>29826</v>
      </c>
      <c r="E258" s="45" t="s">
        <v>332</v>
      </c>
      <c r="F258" s="23"/>
      <c r="O258" s="28"/>
      <c r="P258" s="25"/>
    </row>
    <row r="259" spans="1:16" x14ac:dyDescent="0.25">
      <c r="A259" s="14" t="s">
        <v>61</v>
      </c>
      <c r="B259" s="5" t="s">
        <v>324</v>
      </c>
      <c r="C259" s="5" t="s">
        <v>333</v>
      </c>
      <c r="D259" s="6">
        <v>29881</v>
      </c>
      <c r="E259" s="74"/>
      <c r="F259" s="22"/>
      <c r="G259" s="29"/>
      <c r="H259" s="29"/>
      <c r="I259" s="29"/>
      <c r="J259" s="29"/>
      <c r="K259" s="29"/>
      <c r="L259" s="29"/>
      <c r="M259" s="29"/>
      <c r="N259" s="29"/>
      <c r="O259" s="30"/>
      <c r="P259" s="29"/>
    </row>
    <row r="260" spans="1:16" x14ac:dyDescent="0.25">
      <c r="A260" s="34" t="s">
        <v>62</v>
      </c>
      <c r="B260" s="35" t="s">
        <v>324</v>
      </c>
      <c r="C260" s="35" t="s">
        <v>333</v>
      </c>
      <c r="D260" s="36">
        <v>42820</v>
      </c>
      <c r="E260" s="73" t="s">
        <v>332</v>
      </c>
      <c r="F260" s="37"/>
      <c r="G260" s="38"/>
      <c r="H260" s="38"/>
      <c r="I260" s="38"/>
      <c r="J260" s="38"/>
      <c r="K260" s="38"/>
      <c r="L260" s="38"/>
      <c r="M260" s="38"/>
      <c r="N260" s="38"/>
      <c r="O260" s="39"/>
      <c r="P260" s="38"/>
    </row>
    <row r="261" spans="1:16" x14ac:dyDescent="0.25">
      <c r="A261" s="14" t="s">
        <v>85</v>
      </c>
      <c r="B261" s="5"/>
      <c r="C261" s="5" t="s">
        <v>333</v>
      </c>
      <c r="D261" s="6">
        <v>43235</v>
      </c>
      <c r="E261" s="74" t="s">
        <v>332</v>
      </c>
      <c r="F261" s="22"/>
      <c r="G261" s="29"/>
      <c r="H261" s="29"/>
      <c r="I261" s="29"/>
      <c r="J261" s="29"/>
      <c r="K261" s="29"/>
      <c r="L261" s="29"/>
      <c r="M261" s="29"/>
      <c r="N261" s="29"/>
      <c r="O261" s="30"/>
      <c r="P261" s="29"/>
    </row>
    <row r="262" spans="1:16" x14ac:dyDescent="0.25">
      <c r="A262" s="34" t="s">
        <v>86</v>
      </c>
      <c r="B262" s="35"/>
      <c r="C262" s="35" t="s">
        <v>333</v>
      </c>
      <c r="D262" s="36">
        <v>43239</v>
      </c>
      <c r="E262" s="73" t="s">
        <v>332</v>
      </c>
      <c r="F262" s="37"/>
      <c r="G262" s="38"/>
      <c r="H262" s="38"/>
      <c r="I262" s="38"/>
      <c r="J262" s="38"/>
      <c r="K262" s="38"/>
      <c r="L262" s="38"/>
      <c r="M262" s="38"/>
      <c r="N262" s="38"/>
      <c r="O262" s="39"/>
      <c r="P262" s="38"/>
    </row>
    <row r="263" spans="1:16" x14ac:dyDescent="0.25">
      <c r="A263" s="15" t="s">
        <v>63</v>
      </c>
      <c r="B263" s="5"/>
      <c r="C263" s="5"/>
      <c r="D263" s="6">
        <v>45378</v>
      </c>
      <c r="E263" s="74">
        <f>SUM(E264:E270)</f>
        <v>4271</v>
      </c>
      <c r="F263" s="22">
        <f>E263*0.7</f>
        <v>2989.7</v>
      </c>
      <c r="G263" s="29">
        <f>E263*0.95</f>
        <v>4057.45</v>
      </c>
      <c r="H263" s="29">
        <f>E263*0.97</f>
        <v>4142.87</v>
      </c>
      <c r="I263" s="29">
        <f>E263*0.98</f>
        <v>4185.58</v>
      </c>
      <c r="J263" s="29">
        <f>E263*0.98</f>
        <v>4185.58</v>
      </c>
      <c r="K263" s="29"/>
      <c r="L263" s="29">
        <f>E263*0.98</f>
        <v>4185.58</v>
      </c>
      <c r="M263" s="29">
        <f>E263*0.95</f>
        <v>4057.45</v>
      </c>
      <c r="N263" s="29">
        <f>E263*0.91</f>
        <v>3886.61</v>
      </c>
      <c r="O263" s="30">
        <f>MIN(G263:N263)</f>
        <v>3886.61</v>
      </c>
      <c r="P263" s="29">
        <f>MAX(G263:N263)</f>
        <v>4185.58</v>
      </c>
    </row>
    <row r="264" spans="1:16" x14ac:dyDescent="0.25">
      <c r="A264" s="16"/>
      <c r="C264" s="1" t="s">
        <v>348</v>
      </c>
      <c r="E264" s="71">
        <v>2603</v>
      </c>
      <c r="F264" s="23"/>
      <c r="G264" s="25"/>
      <c r="H264" s="25"/>
      <c r="I264" s="25"/>
      <c r="J264" s="25"/>
      <c r="K264" s="25"/>
      <c r="L264" s="25"/>
      <c r="M264" s="25"/>
      <c r="N264" s="25"/>
      <c r="O264" s="28"/>
      <c r="P264" s="25"/>
    </row>
    <row r="265" spans="1:16" ht="18" customHeight="1" x14ac:dyDescent="0.25">
      <c r="A265" s="16"/>
      <c r="B265" s="1" t="s">
        <v>329</v>
      </c>
      <c r="C265" s="1" t="s">
        <v>330</v>
      </c>
      <c r="E265" s="71">
        <v>325</v>
      </c>
      <c r="F265" s="23"/>
      <c r="O265" s="28"/>
      <c r="P265" s="25"/>
    </row>
    <row r="266" spans="1:16" x14ac:dyDescent="0.25">
      <c r="A266" s="16"/>
      <c r="C266" s="1" t="s">
        <v>346</v>
      </c>
      <c r="E266" s="71">
        <v>320</v>
      </c>
      <c r="F266" s="23"/>
      <c r="O266" s="28"/>
      <c r="P266" s="25"/>
    </row>
    <row r="267" spans="1:16" x14ac:dyDescent="0.25">
      <c r="A267" s="16"/>
      <c r="B267" s="1" t="s">
        <v>326</v>
      </c>
      <c r="C267" s="1" t="s">
        <v>344</v>
      </c>
      <c r="E267" s="71">
        <v>386</v>
      </c>
      <c r="F267" s="23"/>
      <c r="O267" s="28"/>
      <c r="P267" s="25"/>
    </row>
    <row r="268" spans="1:16" x14ac:dyDescent="0.25">
      <c r="A268" s="16"/>
      <c r="B268" s="1" t="s">
        <v>327</v>
      </c>
      <c r="C268" s="1" t="s">
        <v>327</v>
      </c>
      <c r="E268" s="71">
        <v>25</v>
      </c>
      <c r="F268" s="23"/>
      <c r="O268" s="28"/>
      <c r="P268" s="25"/>
    </row>
    <row r="269" spans="1:16" x14ac:dyDescent="0.25">
      <c r="A269" s="16"/>
      <c r="B269" s="1" t="s">
        <v>328</v>
      </c>
      <c r="C269" s="1" t="s">
        <v>328</v>
      </c>
      <c r="E269" s="71">
        <v>36</v>
      </c>
      <c r="F269" s="23"/>
      <c r="O269" s="28"/>
      <c r="P269" s="25"/>
    </row>
    <row r="270" spans="1:16" x14ac:dyDescent="0.25">
      <c r="A270" s="16"/>
      <c r="C270" s="1" t="s">
        <v>347</v>
      </c>
      <c r="E270" s="71">
        <v>576</v>
      </c>
      <c r="F270" s="23"/>
      <c r="O270" s="28"/>
      <c r="P270" s="25"/>
    </row>
    <row r="271" spans="1:16" x14ac:dyDescent="0.25">
      <c r="A271" s="16"/>
      <c r="B271" s="1" t="s">
        <v>330</v>
      </c>
      <c r="C271" s="1" t="s">
        <v>345</v>
      </c>
      <c r="E271" s="71" t="s">
        <v>332</v>
      </c>
      <c r="F271" s="23"/>
      <c r="O271" s="28"/>
      <c r="P271" s="25"/>
    </row>
    <row r="272" spans="1:16" x14ac:dyDescent="0.25">
      <c r="A272" s="14" t="s">
        <v>87</v>
      </c>
      <c r="B272" s="5"/>
      <c r="C272" s="5" t="s">
        <v>333</v>
      </c>
      <c r="D272" s="6">
        <v>45380</v>
      </c>
      <c r="E272" s="74" t="s">
        <v>332</v>
      </c>
      <c r="F272" s="22"/>
      <c r="G272" s="29"/>
      <c r="H272" s="29"/>
      <c r="I272" s="29"/>
      <c r="J272" s="29"/>
      <c r="K272" s="29"/>
      <c r="L272" s="29"/>
      <c r="M272" s="29"/>
      <c r="N272" s="29"/>
      <c r="O272" s="30"/>
      <c r="P272" s="29"/>
    </row>
    <row r="273" spans="1:16" x14ac:dyDescent="0.25">
      <c r="A273" s="14" t="s">
        <v>64</v>
      </c>
      <c r="B273" s="5"/>
      <c r="C273" s="5"/>
      <c r="D273" s="6">
        <v>45385</v>
      </c>
      <c r="E273" s="74">
        <f>SUM(E274:E280)</f>
        <v>4612</v>
      </c>
      <c r="F273" s="22">
        <f>E273*0.7</f>
        <v>3228.3999999999996</v>
      </c>
      <c r="G273" s="29">
        <f>E273*0.95</f>
        <v>4381.3999999999996</v>
      </c>
      <c r="H273" s="29">
        <f>E273*0.97</f>
        <v>4473.6400000000003</v>
      </c>
      <c r="I273" s="29">
        <f>E273*0.98</f>
        <v>4519.76</v>
      </c>
      <c r="J273" s="29">
        <f>E273*0.98</f>
        <v>4519.76</v>
      </c>
      <c r="K273" s="29"/>
      <c r="L273" s="29">
        <f>E273*0.98</f>
        <v>4519.76</v>
      </c>
      <c r="M273" s="29">
        <f>E273*0.95</f>
        <v>4381.3999999999996</v>
      </c>
      <c r="N273" s="29">
        <f>E273*0.91</f>
        <v>4196.92</v>
      </c>
      <c r="O273" s="30">
        <f>MIN(G273:N273)</f>
        <v>4196.92</v>
      </c>
      <c r="P273" s="29">
        <f>MAX(G273:N273)</f>
        <v>4519.76</v>
      </c>
    </row>
    <row r="274" spans="1:16" x14ac:dyDescent="0.25">
      <c r="A274" s="16"/>
      <c r="C274" s="1" t="s">
        <v>348</v>
      </c>
      <c r="E274" s="71">
        <v>2662</v>
      </c>
      <c r="F274" s="23"/>
      <c r="G274" s="25"/>
      <c r="H274" s="25"/>
      <c r="I274" s="25"/>
      <c r="J274" s="25"/>
      <c r="K274" s="25"/>
      <c r="L274" s="25"/>
      <c r="M274" s="25"/>
      <c r="N274" s="25"/>
      <c r="O274" s="28"/>
      <c r="P274" s="25"/>
    </row>
    <row r="275" spans="1:16" ht="18" customHeight="1" x14ac:dyDescent="0.25">
      <c r="A275" s="16"/>
      <c r="B275" s="1" t="s">
        <v>329</v>
      </c>
      <c r="C275" s="1" t="s">
        <v>330</v>
      </c>
      <c r="E275" s="71">
        <v>325</v>
      </c>
      <c r="F275" s="23"/>
      <c r="G275" s="25"/>
      <c r="H275" s="25"/>
      <c r="I275" s="25"/>
      <c r="J275" s="25"/>
      <c r="K275" s="25"/>
      <c r="L275" s="25"/>
      <c r="M275" s="25"/>
      <c r="N275" s="25"/>
      <c r="O275" s="28"/>
      <c r="P275" s="25"/>
    </row>
    <row r="276" spans="1:16" x14ac:dyDescent="0.25">
      <c r="A276" s="16"/>
      <c r="C276" s="1" t="s">
        <v>346</v>
      </c>
      <c r="E276" s="71">
        <v>320</v>
      </c>
      <c r="F276" s="23"/>
      <c r="G276" s="25"/>
      <c r="H276" s="25"/>
      <c r="I276" s="25"/>
      <c r="J276" s="25"/>
      <c r="K276" s="25"/>
      <c r="L276" s="25"/>
      <c r="M276" s="25"/>
      <c r="N276" s="25"/>
      <c r="O276" s="28"/>
      <c r="P276" s="25"/>
    </row>
    <row r="277" spans="1:16" x14ac:dyDescent="0.25">
      <c r="A277" s="16"/>
      <c r="B277" s="1" t="s">
        <v>326</v>
      </c>
      <c r="C277" s="1" t="s">
        <v>344</v>
      </c>
      <c r="E277" s="71">
        <v>450</v>
      </c>
      <c r="F277" s="23"/>
      <c r="G277" s="25"/>
      <c r="H277" s="25"/>
      <c r="I277" s="25"/>
      <c r="J277" s="25"/>
      <c r="K277" s="25"/>
      <c r="L277" s="25"/>
      <c r="M277" s="25"/>
      <c r="N277" s="25"/>
      <c r="O277" s="28"/>
      <c r="P277" s="25"/>
    </row>
    <row r="278" spans="1:16" x14ac:dyDescent="0.25">
      <c r="A278" s="16"/>
      <c r="B278" s="1" t="s">
        <v>327</v>
      </c>
      <c r="C278" s="1" t="s">
        <v>327</v>
      </c>
      <c r="E278" s="71">
        <v>138</v>
      </c>
      <c r="F278" s="23"/>
      <c r="G278" s="25"/>
      <c r="H278" s="25"/>
      <c r="I278" s="25"/>
      <c r="J278" s="25"/>
      <c r="K278" s="25"/>
      <c r="L278" s="25"/>
      <c r="M278" s="25"/>
      <c r="N278" s="25"/>
      <c r="O278" s="28"/>
      <c r="P278" s="25"/>
    </row>
    <row r="279" spans="1:16" x14ac:dyDescent="0.25">
      <c r="A279" s="16"/>
      <c r="B279" s="1" t="s">
        <v>328</v>
      </c>
      <c r="C279" s="1" t="s">
        <v>328</v>
      </c>
      <c r="E279" s="71">
        <v>45</v>
      </c>
      <c r="F279" s="23"/>
      <c r="G279" s="25"/>
      <c r="H279" s="25"/>
      <c r="I279" s="25"/>
      <c r="J279" s="25"/>
      <c r="K279" s="25"/>
      <c r="L279" s="25"/>
      <c r="M279" s="25"/>
      <c r="N279" s="25"/>
      <c r="O279" s="28"/>
      <c r="P279" s="25"/>
    </row>
    <row r="280" spans="1:16" x14ac:dyDescent="0.25">
      <c r="A280" s="16"/>
      <c r="C280" s="1" t="s">
        <v>347</v>
      </c>
      <c r="E280" s="71">
        <v>672</v>
      </c>
      <c r="F280" s="23"/>
      <c r="G280" s="25"/>
      <c r="H280" s="25"/>
      <c r="I280" s="25"/>
      <c r="J280" s="25"/>
      <c r="K280" s="25"/>
      <c r="L280" s="25"/>
      <c r="M280" s="25"/>
      <c r="N280" s="25"/>
      <c r="O280" s="28"/>
      <c r="P280" s="25"/>
    </row>
    <row r="281" spans="1:16" x14ac:dyDescent="0.25">
      <c r="A281" s="17"/>
      <c r="B281" s="18" t="s">
        <v>330</v>
      </c>
      <c r="C281" s="18" t="s">
        <v>345</v>
      </c>
      <c r="D281" s="19"/>
      <c r="E281" s="75" t="s">
        <v>332</v>
      </c>
      <c r="F281" s="31"/>
      <c r="G281" s="32"/>
      <c r="H281" s="32"/>
      <c r="I281" s="32"/>
      <c r="J281" s="32"/>
      <c r="K281" s="32"/>
      <c r="L281" s="32"/>
      <c r="M281" s="32"/>
      <c r="N281" s="32"/>
      <c r="O281" s="33"/>
      <c r="P281" s="32"/>
    </row>
    <row r="282" spans="1:16" x14ac:dyDescent="0.25">
      <c r="A282" s="34" t="s">
        <v>65</v>
      </c>
      <c r="B282" s="35" t="s">
        <v>324</v>
      </c>
      <c r="C282" s="35" t="s">
        <v>333</v>
      </c>
      <c r="D282" s="36">
        <v>45391</v>
      </c>
      <c r="E282" s="73" t="s">
        <v>332</v>
      </c>
      <c r="F282" s="37"/>
      <c r="G282" s="38"/>
      <c r="H282" s="38"/>
      <c r="I282" s="38"/>
      <c r="J282" s="38"/>
      <c r="K282" s="38"/>
      <c r="L282" s="38" t="e">
        <f>E282*0.98</f>
        <v>#VALUE!</v>
      </c>
      <c r="M282" s="38" t="e">
        <f>E282*0.95</f>
        <v>#VALUE!</v>
      </c>
      <c r="N282" s="38" t="e">
        <f>E282*0.91</f>
        <v>#VALUE!</v>
      </c>
      <c r="O282" s="39" t="e">
        <f t="shared" ref="O282:O309" si="14">MIN(G282:N282)</f>
        <v>#VALUE!</v>
      </c>
      <c r="P282" s="38" t="e">
        <f t="shared" ref="P282:P309" si="15">MAX(G282:N282)</f>
        <v>#VALUE!</v>
      </c>
    </row>
    <row r="283" spans="1:16" x14ac:dyDescent="0.25">
      <c r="A283" s="34" t="s">
        <v>66</v>
      </c>
      <c r="B283" s="35" t="s">
        <v>324</v>
      </c>
      <c r="C283" s="35" t="s">
        <v>333</v>
      </c>
      <c r="D283" s="36">
        <v>47562</v>
      </c>
      <c r="E283" s="73" t="s">
        <v>332</v>
      </c>
      <c r="F283" s="37"/>
      <c r="G283" s="38"/>
      <c r="H283" s="38"/>
      <c r="I283" s="38"/>
      <c r="J283" s="38"/>
      <c r="K283" s="38"/>
      <c r="L283" s="38" t="e">
        <f>E283*0.98</f>
        <v>#VALUE!</v>
      </c>
      <c r="M283" s="38" t="e">
        <f>E283*0.95</f>
        <v>#VALUE!</v>
      </c>
      <c r="N283" s="38" t="e">
        <f>E283*0.91</f>
        <v>#VALUE!</v>
      </c>
      <c r="O283" s="39" t="e">
        <f t="shared" si="14"/>
        <v>#VALUE!</v>
      </c>
      <c r="P283" s="38" t="e">
        <f t="shared" si="15"/>
        <v>#VALUE!</v>
      </c>
    </row>
    <row r="284" spans="1:16" x14ac:dyDescent="0.25">
      <c r="A284" s="34" t="s">
        <v>67</v>
      </c>
      <c r="B284" s="35" t="s">
        <v>324</v>
      </c>
      <c r="C284" s="35" t="s">
        <v>333</v>
      </c>
      <c r="D284" s="36">
        <v>49505</v>
      </c>
      <c r="E284" s="73" t="s">
        <v>332</v>
      </c>
      <c r="F284" s="37"/>
      <c r="G284" s="38"/>
      <c r="H284" s="38"/>
      <c r="I284" s="38"/>
      <c r="J284" s="38"/>
      <c r="K284" s="38"/>
      <c r="L284" s="38" t="e">
        <f>E284*0.98</f>
        <v>#VALUE!</v>
      </c>
      <c r="M284" s="38" t="e">
        <f>E284*0.95</f>
        <v>#VALUE!</v>
      </c>
      <c r="N284" s="38" t="e">
        <f>E284*0.91</f>
        <v>#VALUE!</v>
      </c>
      <c r="O284" s="39" t="e">
        <f t="shared" si="14"/>
        <v>#VALUE!</v>
      </c>
      <c r="P284" s="38" t="e">
        <f t="shared" si="15"/>
        <v>#VALUE!</v>
      </c>
    </row>
    <row r="285" spans="1:16" x14ac:dyDescent="0.25">
      <c r="A285" s="34" t="s">
        <v>68</v>
      </c>
      <c r="B285" s="35" t="s">
        <v>324</v>
      </c>
      <c r="C285" s="35" t="s">
        <v>333</v>
      </c>
      <c r="D285" s="36">
        <v>55700</v>
      </c>
      <c r="E285" s="73" t="s">
        <v>332</v>
      </c>
      <c r="F285" s="37"/>
      <c r="G285" s="38"/>
      <c r="H285" s="38"/>
      <c r="I285" s="38"/>
      <c r="J285" s="38"/>
      <c r="K285" s="38"/>
      <c r="L285" s="38" t="e">
        <f>E285*0.98</f>
        <v>#VALUE!</v>
      </c>
      <c r="M285" s="38" t="e">
        <f>E285*0.95</f>
        <v>#VALUE!</v>
      </c>
      <c r="N285" s="38" t="e">
        <f>E285*0.91</f>
        <v>#VALUE!</v>
      </c>
      <c r="O285" s="39" t="e">
        <f t="shared" si="14"/>
        <v>#VALUE!</v>
      </c>
      <c r="P285" s="38" t="e">
        <f t="shared" si="15"/>
        <v>#VALUE!</v>
      </c>
    </row>
    <row r="286" spans="1:16" x14ac:dyDescent="0.25">
      <c r="A286" s="34" t="s">
        <v>69</v>
      </c>
      <c r="B286" s="35" t="s">
        <v>324</v>
      </c>
      <c r="C286" s="35" t="s">
        <v>333</v>
      </c>
      <c r="D286" s="36">
        <v>55866</v>
      </c>
      <c r="E286" s="73" t="s">
        <v>332</v>
      </c>
      <c r="F286" s="37"/>
      <c r="G286" s="38"/>
      <c r="H286" s="38"/>
      <c r="I286" s="38"/>
      <c r="J286" s="38"/>
      <c r="K286" s="38"/>
      <c r="L286" s="38" t="e">
        <f>E286*0.98</f>
        <v>#VALUE!</v>
      </c>
      <c r="M286" s="38" t="e">
        <f>E286*0.95</f>
        <v>#VALUE!</v>
      </c>
      <c r="N286" s="38" t="e">
        <f>E286*0.91</f>
        <v>#VALUE!</v>
      </c>
      <c r="O286" s="39" t="e">
        <f t="shared" si="14"/>
        <v>#VALUE!</v>
      </c>
      <c r="P286" s="38" t="e">
        <f t="shared" si="15"/>
        <v>#VALUE!</v>
      </c>
    </row>
    <row r="287" spans="1:16" x14ac:dyDescent="0.25">
      <c r="A287" s="34" t="s">
        <v>70</v>
      </c>
      <c r="B287" s="35" t="s">
        <v>324</v>
      </c>
      <c r="C287" s="35" t="s">
        <v>333</v>
      </c>
      <c r="D287" s="36">
        <v>59400</v>
      </c>
      <c r="E287" s="73" t="s">
        <v>332</v>
      </c>
      <c r="F287" s="37"/>
      <c r="G287" s="38"/>
      <c r="H287" s="38"/>
      <c r="I287" s="38"/>
      <c r="J287" s="38"/>
      <c r="K287" s="38"/>
      <c r="L287" s="38" t="e">
        <f>E287*0.98</f>
        <v>#VALUE!</v>
      </c>
      <c r="M287" s="38" t="e">
        <f>E287*0.95</f>
        <v>#VALUE!</v>
      </c>
      <c r="N287" s="38" t="e">
        <f>E287*0.91</f>
        <v>#VALUE!</v>
      </c>
      <c r="O287" s="39" t="e">
        <f t="shared" si="14"/>
        <v>#VALUE!</v>
      </c>
      <c r="P287" s="38" t="e">
        <f t="shared" si="15"/>
        <v>#VALUE!</v>
      </c>
    </row>
    <row r="288" spans="1:16" x14ac:dyDescent="0.25">
      <c r="A288" s="34" t="s">
        <v>71</v>
      </c>
      <c r="B288" s="35" t="s">
        <v>324</v>
      </c>
      <c r="C288" s="35" t="s">
        <v>333</v>
      </c>
      <c r="D288" s="36">
        <v>59510</v>
      </c>
      <c r="E288" s="73" t="s">
        <v>332</v>
      </c>
      <c r="F288" s="37"/>
      <c r="G288" s="38"/>
      <c r="H288" s="38"/>
      <c r="I288" s="38"/>
      <c r="J288" s="38"/>
      <c r="K288" s="38"/>
      <c r="L288" s="38" t="e">
        <f>E288*0.98</f>
        <v>#VALUE!</v>
      </c>
      <c r="M288" s="38" t="e">
        <f>E288*0.95</f>
        <v>#VALUE!</v>
      </c>
      <c r="N288" s="38" t="e">
        <f>E288*0.91</f>
        <v>#VALUE!</v>
      </c>
      <c r="O288" s="39" t="e">
        <f t="shared" si="14"/>
        <v>#VALUE!</v>
      </c>
      <c r="P288" s="38" t="e">
        <f t="shared" si="15"/>
        <v>#VALUE!</v>
      </c>
    </row>
    <row r="289" spans="1:16" x14ac:dyDescent="0.25">
      <c r="A289" s="34" t="s">
        <v>72</v>
      </c>
      <c r="B289" s="35" t="s">
        <v>324</v>
      </c>
      <c r="C289" s="35" t="s">
        <v>333</v>
      </c>
      <c r="D289" s="36">
        <v>59610</v>
      </c>
      <c r="E289" s="73" t="s">
        <v>332</v>
      </c>
      <c r="F289" s="37"/>
      <c r="G289" s="38"/>
      <c r="H289" s="38"/>
      <c r="I289" s="38"/>
      <c r="J289" s="38"/>
      <c r="K289" s="38"/>
      <c r="L289" s="38" t="e">
        <f>E289*0.98</f>
        <v>#VALUE!</v>
      </c>
      <c r="M289" s="38" t="e">
        <f>E289*0.95</f>
        <v>#VALUE!</v>
      </c>
      <c r="N289" s="38" t="e">
        <f>E289*0.91</f>
        <v>#VALUE!</v>
      </c>
      <c r="O289" s="39" t="e">
        <f t="shared" si="14"/>
        <v>#VALUE!</v>
      </c>
      <c r="P289" s="38" t="e">
        <f t="shared" si="15"/>
        <v>#VALUE!</v>
      </c>
    </row>
    <row r="290" spans="1:16" x14ac:dyDescent="0.25">
      <c r="A290" s="34" t="s">
        <v>74</v>
      </c>
      <c r="B290" s="35" t="s">
        <v>324</v>
      </c>
      <c r="C290" s="35" t="s">
        <v>333</v>
      </c>
      <c r="D290" s="36" t="s">
        <v>73</v>
      </c>
      <c r="E290" s="73" t="s">
        <v>332</v>
      </c>
      <c r="F290" s="37"/>
      <c r="G290" s="38"/>
      <c r="H290" s="38"/>
      <c r="I290" s="38"/>
      <c r="J290" s="38"/>
      <c r="K290" s="38"/>
      <c r="L290" s="38" t="e">
        <f>E290*0.98</f>
        <v>#VALUE!</v>
      </c>
      <c r="M290" s="38" t="e">
        <f>E290*0.95</f>
        <v>#VALUE!</v>
      </c>
      <c r="N290" s="38" t="e">
        <f>E290*0.91</f>
        <v>#VALUE!</v>
      </c>
      <c r="O290" s="39" t="e">
        <f t="shared" si="14"/>
        <v>#VALUE!</v>
      </c>
      <c r="P290" s="38" t="e">
        <f t="shared" si="15"/>
        <v>#VALUE!</v>
      </c>
    </row>
    <row r="291" spans="1:16" x14ac:dyDescent="0.25">
      <c r="A291" s="34" t="s">
        <v>75</v>
      </c>
      <c r="B291" s="35" t="s">
        <v>324</v>
      </c>
      <c r="C291" s="35" t="s">
        <v>333</v>
      </c>
      <c r="D291" s="36">
        <v>64483</v>
      </c>
      <c r="E291" s="73" t="s">
        <v>332</v>
      </c>
      <c r="F291" s="37"/>
      <c r="G291" s="38"/>
      <c r="H291" s="38"/>
      <c r="I291" s="38"/>
      <c r="J291" s="38"/>
      <c r="K291" s="38"/>
      <c r="L291" s="38" t="e">
        <f>E291*0.98</f>
        <v>#VALUE!</v>
      </c>
      <c r="M291" s="38" t="e">
        <f>E291*0.95</f>
        <v>#VALUE!</v>
      </c>
      <c r="N291" s="38" t="e">
        <f>E291*0.91</f>
        <v>#VALUE!</v>
      </c>
      <c r="O291" s="39" t="e">
        <f t="shared" si="14"/>
        <v>#VALUE!</v>
      </c>
      <c r="P291" s="38" t="e">
        <f t="shared" si="15"/>
        <v>#VALUE!</v>
      </c>
    </row>
    <row r="292" spans="1:16" x14ac:dyDescent="0.25">
      <c r="A292" s="34" t="s">
        <v>76</v>
      </c>
      <c r="B292" s="35" t="s">
        <v>324</v>
      </c>
      <c r="C292" s="35" t="s">
        <v>333</v>
      </c>
      <c r="D292" s="36">
        <v>66821</v>
      </c>
      <c r="E292" s="73" t="s">
        <v>332</v>
      </c>
      <c r="F292" s="37"/>
      <c r="G292" s="38"/>
      <c r="H292" s="38"/>
      <c r="I292" s="38"/>
      <c r="J292" s="38"/>
      <c r="K292" s="38"/>
      <c r="L292" s="38" t="e">
        <f>E292*0.98</f>
        <v>#VALUE!</v>
      </c>
      <c r="M292" s="38" t="e">
        <f>E292*0.95</f>
        <v>#VALUE!</v>
      </c>
      <c r="N292" s="38" t="e">
        <f>E292*0.91</f>
        <v>#VALUE!</v>
      </c>
      <c r="O292" s="39" t="e">
        <f t="shared" si="14"/>
        <v>#VALUE!</v>
      </c>
      <c r="P292" s="38" t="e">
        <f t="shared" si="15"/>
        <v>#VALUE!</v>
      </c>
    </row>
    <row r="293" spans="1:16" x14ac:dyDescent="0.25">
      <c r="A293" s="34" t="s">
        <v>88</v>
      </c>
      <c r="B293" s="35" t="s">
        <v>324</v>
      </c>
      <c r="C293" s="35" t="s">
        <v>333</v>
      </c>
      <c r="D293" s="36">
        <v>66984</v>
      </c>
      <c r="E293" s="73" t="s">
        <v>332</v>
      </c>
      <c r="F293" s="37"/>
      <c r="G293" s="38"/>
      <c r="H293" s="38"/>
      <c r="I293" s="38"/>
      <c r="J293" s="38"/>
      <c r="K293" s="38"/>
      <c r="L293" s="38" t="e">
        <f>E293*0.98</f>
        <v>#VALUE!</v>
      </c>
      <c r="M293" s="38" t="e">
        <f>E293*0.95</f>
        <v>#VALUE!</v>
      </c>
      <c r="N293" s="38" t="e">
        <f>E293*0.91</f>
        <v>#VALUE!</v>
      </c>
      <c r="O293" s="39" t="e">
        <f t="shared" si="14"/>
        <v>#VALUE!</v>
      </c>
      <c r="P293" s="38" t="e">
        <f t="shared" si="15"/>
        <v>#VALUE!</v>
      </c>
    </row>
    <row r="294" spans="1:16" x14ac:dyDescent="0.25">
      <c r="A294" s="34" t="s">
        <v>77</v>
      </c>
      <c r="B294" s="35" t="s">
        <v>322</v>
      </c>
      <c r="C294" s="35" t="s">
        <v>322</v>
      </c>
      <c r="D294" s="36">
        <v>93000</v>
      </c>
      <c r="E294" s="73">
        <v>81</v>
      </c>
      <c r="F294" s="37">
        <v>126</v>
      </c>
      <c r="G294" s="38">
        <f>E294*0.95</f>
        <v>76.95</v>
      </c>
      <c r="H294" s="38">
        <f>E294*0.97</f>
        <v>78.569999999999993</v>
      </c>
      <c r="I294" s="38">
        <f>E294*0.98</f>
        <v>79.38</v>
      </c>
      <c r="J294" s="38">
        <f>E294*0.98</f>
        <v>79.38</v>
      </c>
      <c r="K294" s="38"/>
      <c r="L294" s="38">
        <f>E294*0.98</f>
        <v>79.38</v>
      </c>
      <c r="M294" s="38">
        <f>E294*0.95</f>
        <v>76.95</v>
      </c>
      <c r="N294" s="38">
        <f>E294*0.91</f>
        <v>73.710000000000008</v>
      </c>
      <c r="O294" s="39">
        <f t="shared" si="14"/>
        <v>73.710000000000008</v>
      </c>
      <c r="P294" s="38">
        <f t="shared" si="15"/>
        <v>79.38</v>
      </c>
    </row>
    <row r="295" spans="1:16" x14ac:dyDescent="0.25">
      <c r="A295" s="34" t="s">
        <v>78</v>
      </c>
      <c r="B295" s="35" t="s">
        <v>324</v>
      </c>
      <c r="C295" s="35" t="s">
        <v>333</v>
      </c>
      <c r="D295" s="36">
        <v>93452</v>
      </c>
      <c r="E295" s="73" t="s">
        <v>332</v>
      </c>
      <c r="F295" s="37"/>
      <c r="G295" s="38"/>
      <c r="H295" s="38"/>
      <c r="I295" s="38"/>
      <c r="J295" s="38"/>
      <c r="K295" s="38"/>
      <c r="L295" s="38" t="e">
        <f>E295*0.98</f>
        <v>#VALUE!</v>
      </c>
      <c r="M295" s="38" t="e">
        <f>E295*0.95</f>
        <v>#VALUE!</v>
      </c>
      <c r="N295" s="38" t="e">
        <f>E295*0.91</f>
        <v>#VALUE!</v>
      </c>
      <c r="O295" s="39" t="e">
        <f t="shared" si="14"/>
        <v>#VALUE!</v>
      </c>
      <c r="P295" s="38" t="e">
        <f t="shared" si="15"/>
        <v>#VALUE!</v>
      </c>
    </row>
    <row r="296" spans="1:16" x14ac:dyDescent="0.25">
      <c r="A296" s="34" t="s">
        <v>79</v>
      </c>
      <c r="B296" s="35" t="s">
        <v>324</v>
      </c>
      <c r="C296" s="35" t="s">
        <v>333</v>
      </c>
      <c r="D296" s="36">
        <v>95810</v>
      </c>
      <c r="E296" s="73" t="s">
        <v>332</v>
      </c>
      <c r="F296" s="37"/>
      <c r="G296" s="38"/>
      <c r="H296" s="38"/>
      <c r="I296" s="38"/>
      <c r="J296" s="38"/>
      <c r="K296" s="38"/>
      <c r="L296" s="38" t="e">
        <f>E296*0.98</f>
        <v>#VALUE!</v>
      </c>
      <c r="M296" s="38" t="e">
        <f>E296*0.95</f>
        <v>#VALUE!</v>
      </c>
      <c r="N296" s="38" t="e">
        <f>E296*0.91</f>
        <v>#VALUE!</v>
      </c>
      <c r="O296" s="39" t="e">
        <f t="shared" si="14"/>
        <v>#VALUE!</v>
      </c>
      <c r="P296" s="38" t="e">
        <f t="shared" si="15"/>
        <v>#VALUE!</v>
      </c>
    </row>
    <row r="297" spans="1:16" x14ac:dyDescent="0.25">
      <c r="A297" s="34" t="s">
        <v>80</v>
      </c>
      <c r="B297" s="35" t="s">
        <v>325</v>
      </c>
      <c r="C297" s="35" t="s">
        <v>334</v>
      </c>
      <c r="D297" s="36">
        <v>97110</v>
      </c>
      <c r="E297" s="73">
        <v>87</v>
      </c>
      <c r="F297" s="37">
        <v>102</v>
      </c>
      <c r="G297" s="38">
        <f>E297*0.95</f>
        <v>82.649999999999991</v>
      </c>
      <c r="H297" s="38">
        <f>E297*0.97</f>
        <v>84.39</v>
      </c>
      <c r="I297" s="38">
        <f>E297*0.98</f>
        <v>85.26</v>
      </c>
      <c r="J297" s="38">
        <f>E297*0.98</f>
        <v>85.26</v>
      </c>
      <c r="K297" s="38"/>
      <c r="L297" s="38">
        <f>E297*0.98</f>
        <v>85.26</v>
      </c>
      <c r="M297" s="38">
        <f>E297*0.95</f>
        <v>82.649999999999991</v>
      </c>
      <c r="N297" s="38">
        <f>E297*0.91</f>
        <v>79.17</v>
      </c>
      <c r="O297" s="39">
        <f t="shared" si="14"/>
        <v>79.17</v>
      </c>
      <c r="P297" s="38">
        <f t="shared" si="15"/>
        <v>85.26</v>
      </c>
    </row>
    <row r="298" spans="1:16" x14ac:dyDescent="0.25">
      <c r="A298" s="41" t="s">
        <v>90</v>
      </c>
      <c r="B298" s="35"/>
      <c r="C298" s="35" t="s">
        <v>335</v>
      </c>
      <c r="D298" s="36">
        <v>12001</v>
      </c>
      <c r="E298" s="73">
        <v>335</v>
      </c>
      <c r="F298" s="37">
        <v>414</v>
      </c>
      <c r="G298" s="38">
        <f>E298*0.95</f>
        <v>318.25</v>
      </c>
      <c r="H298" s="38">
        <f>E298*0.97</f>
        <v>324.95</v>
      </c>
      <c r="I298" s="38">
        <f>E298*0.98</f>
        <v>328.3</v>
      </c>
      <c r="J298" s="38">
        <f>E298*0.98</f>
        <v>328.3</v>
      </c>
      <c r="K298" s="38"/>
      <c r="L298" s="38">
        <f>E298*0.98</f>
        <v>328.3</v>
      </c>
      <c r="M298" s="38">
        <f>E298*0.95</f>
        <v>318.25</v>
      </c>
      <c r="N298" s="38">
        <f>E298*0.91</f>
        <v>304.85000000000002</v>
      </c>
      <c r="O298" s="39">
        <f t="shared" si="14"/>
        <v>304.85000000000002</v>
      </c>
      <c r="P298" s="38">
        <f t="shared" si="15"/>
        <v>328.3</v>
      </c>
    </row>
    <row r="299" spans="1:16" x14ac:dyDescent="0.25">
      <c r="A299" s="41" t="s">
        <v>91</v>
      </c>
      <c r="B299" s="35"/>
      <c r="C299" s="35" t="s">
        <v>335</v>
      </c>
      <c r="D299" s="36">
        <v>12002</v>
      </c>
      <c r="E299" s="73">
        <v>335</v>
      </c>
      <c r="F299" s="37">
        <v>414</v>
      </c>
      <c r="G299" s="38">
        <f>E299*0.95</f>
        <v>318.25</v>
      </c>
      <c r="H299" s="38">
        <f>E299*0.97</f>
        <v>324.95</v>
      </c>
      <c r="I299" s="38">
        <f>E299*0.98</f>
        <v>328.3</v>
      </c>
      <c r="J299" s="38">
        <f>E299*0.98</f>
        <v>328.3</v>
      </c>
      <c r="K299" s="38"/>
      <c r="L299" s="38">
        <f>E299*0.98</f>
        <v>328.3</v>
      </c>
      <c r="M299" s="38">
        <f>E299*0.95</f>
        <v>318.25</v>
      </c>
      <c r="N299" s="38">
        <f>E299*0.91</f>
        <v>304.85000000000002</v>
      </c>
      <c r="O299" s="39">
        <f t="shared" si="14"/>
        <v>304.85000000000002</v>
      </c>
      <c r="P299" s="38">
        <f t="shared" si="15"/>
        <v>328.3</v>
      </c>
    </row>
    <row r="300" spans="1:16" x14ac:dyDescent="0.25">
      <c r="A300" s="41" t="s">
        <v>92</v>
      </c>
      <c r="B300" s="35"/>
      <c r="C300" s="35" t="s">
        <v>335</v>
      </c>
      <c r="D300" s="36">
        <v>12004</v>
      </c>
      <c r="E300" s="73">
        <v>335</v>
      </c>
      <c r="F300" s="37">
        <v>414</v>
      </c>
      <c r="G300" s="38">
        <f>E300*0.95</f>
        <v>318.25</v>
      </c>
      <c r="H300" s="38">
        <f>E300*0.97</f>
        <v>324.95</v>
      </c>
      <c r="I300" s="38">
        <f>E300*0.98</f>
        <v>328.3</v>
      </c>
      <c r="J300" s="38">
        <f>E300*0.98</f>
        <v>328.3</v>
      </c>
      <c r="K300" s="38"/>
      <c r="L300" s="38">
        <f>E300*0.98</f>
        <v>328.3</v>
      </c>
      <c r="M300" s="38">
        <f>E300*0.95</f>
        <v>318.25</v>
      </c>
      <c r="N300" s="38">
        <f>E300*0.91</f>
        <v>304.85000000000002</v>
      </c>
      <c r="O300" s="39">
        <f t="shared" si="14"/>
        <v>304.85000000000002</v>
      </c>
      <c r="P300" s="38">
        <f t="shared" si="15"/>
        <v>328.3</v>
      </c>
    </row>
    <row r="301" spans="1:16" x14ac:dyDescent="0.25">
      <c r="A301" s="41" t="s">
        <v>93</v>
      </c>
      <c r="B301" s="35"/>
      <c r="C301" s="35" t="s">
        <v>335</v>
      </c>
      <c r="D301" s="36">
        <v>12011</v>
      </c>
      <c r="E301" s="73">
        <v>335</v>
      </c>
      <c r="F301" s="37">
        <v>414</v>
      </c>
      <c r="G301" s="38">
        <f>E301*0.95</f>
        <v>318.25</v>
      </c>
      <c r="H301" s="38">
        <f>E301*0.97</f>
        <v>324.95</v>
      </c>
      <c r="I301" s="38">
        <f>E301*0.98</f>
        <v>328.3</v>
      </c>
      <c r="J301" s="38">
        <f>E301*0.98</f>
        <v>328.3</v>
      </c>
      <c r="K301" s="38"/>
      <c r="L301" s="38">
        <f>E301*0.98</f>
        <v>328.3</v>
      </c>
      <c r="M301" s="38">
        <f>E301*0.95</f>
        <v>318.25</v>
      </c>
      <c r="N301" s="38">
        <f>E301*0.91</f>
        <v>304.85000000000002</v>
      </c>
      <c r="O301" s="39">
        <f t="shared" si="14"/>
        <v>304.85000000000002</v>
      </c>
      <c r="P301" s="38">
        <f t="shared" si="15"/>
        <v>328.3</v>
      </c>
    </row>
    <row r="302" spans="1:16" x14ac:dyDescent="0.25">
      <c r="A302" s="41" t="s">
        <v>94</v>
      </c>
      <c r="B302" s="35"/>
      <c r="C302" s="35" t="s">
        <v>335</v>
      </c>
      <c r="D302" s="36">
        <v>12013</v>
      </c>
      <c r="E302" s="73">
        <v>335</v>
      </c>
      <c r="F302" s="37">
        <v>414</v>
      </c>
      <c r="G302" s="38">
        <f>E302*0.95</f>
        <v>318.25</v>
      </c>
      <c r="H302" s="38">
        <f>E302*0.97</f>
        <v>324.95</v>
      </c>
      <c r="I302" s="38">
        <f>E302*0.98</f>
        <v>328.3</v>
      </c>
      <c r="J302" s="38">
        <f>E302*0.98</f>
        <v>328.3</v>
      </c>
      <c r="K302" s="38"/>
      <c r="L302" s="38">
        <f>E302*0.98</f>
        <v>328.3</v>
      </c>
      <c r="M302" s="38">
        <f>E302*0.95</f>
        <v>318.25</v>
      </c>
      <c r="N302" s="38">
        <f>E302*0.91</f>
        <v>304.85000000000002</v>
      </c>
      <c r="O302" s="39">
        <f t="shared" si="14"/>
        <v>304.85000000000002</v>
      </c>
      <c r="P302" s="38">
        <f t="shared" si="15"/>
        <v>328.3</v>
      </c>
    </row>
    <row r="303" spans="1:16" x14ac:dyDescent="0.25">
      <c r="A303" s="41" t="s">
        <v>95</v>
      </c>
      <c r="B303" s="35"/>
      <c r="C303" s="35" t="s">
        <v>335</v>
      </c>
      <c r="D303" s="36">
        <v>12015</v>
      </c>
      <c r="E303" s="73">
        <v>335</v>
      </c>
      <c r="F303" s="37">
        <v>414</v>
      </c>
      <c r="G303" s="38">
        <f>E303*0.95</f>
        <v>318.25</v>
      </c>
      <c r="H303" s="38">
        <f>E303*0.97</f>
        <v>324.95</v>
      </c>
      <c r="I303" s="38">
        <f>E303*0.98</f>
        <v>328.3</v>
      </c>
      <c r="J303" s="38">
        <f>E303*0.98</f>
        <v>328.3</v>
      </c>
      <c r="K303" s="38"/>
      <c r="L303" s="38">
        <f>E303*0.98</f>
        <v>328.3</v>
      </c>
      <c r="M303" s="38">
        <f>E303*0.95</f>
        <v>318.25</v>
      </c>
      <c r="N303" s="38">
        <f>E303*0.91</f>
        <v>304.85000000000002</v>
      </c>
      <c r="O303" s="39">
        <f t="shared" si="14"/>
        <v>304.85000000000002</v>
      </c>
      <c r="P303" s="38">
        <f t="shared" si="15"/>
        <v>328.3</v>
      </c>
    </row>
    <row r="304" spans="1:16" x14ac:dyDescent="0.25">
      <c r="A304" s="41" t="s">
        <v>96</v>
      </c>
      <c r="B304" s="35"/>
      <c r="C304" s="35" t="s">
        <v>335</v>
      </c>
      <c r="D304" s="36">
        <v>20610</v>
      </c>
      <c r="E304" s="73">
        <v>360</v>
      </c>
      <c r="F304" s="37">
        <v>612</v>
      </c>
      <c r="G304" s="38">
        <f>E304*0.95</f>
        <v>342</v>
      </c>
      <c r="H304" s="38">
        <f>E304*0.97</f>
        <v>349.2</v>
      </c>
      <c r="I304" s="38">
        <f>E304*0.98</f>
        <v>352.8</v>
      </c>
      <c r="J304" s="38">
        <f>E304*0.98</f>
        <v>352.8</v>
      </c>
      <c r="K304" s="38"/>
      <c r="L304" s="38">
        <f>E304*0.98</f>
        <v>352.8</v>
      </c>
      <c r="M304" s="38">
        <f>E304*0.95</f>
        <v>342</v>
      </c>
      <c r="N304" s="38">
        <f>E304*0.91</f>
        <v>327.60000000000002</v>
      </c>
      <c r="O304" s="39">
        <f t="shared" si="14"/>
        <v>327.60000000000002</v>
      </c>
      <c r="P304" s="38">
        <f t="shared" si="15"/>
        <v>352.8</v>
      </c>
    </row>
    <row r="305" spans="1:16" x14ac:dyDescent="0.25">
      <c r="A305" s="41" t="s">
        <v>97</v>
      </c>
      <c r="B305" s="35"/>
      <c r="C305" s="35" t="s">
        <v>335</v>
      </c>
      <c r="D305" s="36">
        <v>29125</v>
      </c>
      <c r="E305" s="73">
        <v>185</v>
      </c>
      <c r="F305" s="37">
        <v>264</v>
      </c>
      <c r="G305" s="38">
        <f>E305*0.95</f>
        <v>175.75</v>
      </c>
      <c r="H305" s="38">
        <f>E305*0.97</f>
        <v>179.45</v>
      </c>
      <c r="I305" s="38">
        <f>E305*0.98</f>
        <v>181.29999999999998</v>
      </c>
      <c r="J305" s="38">
        <f>E305*0.98</f>
        <v>181.29999999999998</v>
      </c>
      <c r="K305" s="38"/>
      <c r="L305" s="38">
        <f>E305*0.98</f>
        <v>181.29999999999998</v>
      </c>
      <c r="M305" s="38">
        <f>E305*0.95</f>
        <v>175.75</v>
      </c>
      <c r="N305" s="38">
        <f>E305*0.91</f>
        <v>168.35</v>
      </c>
      <c r="O305" s="39">
        <f t="shared" si="14"/>
        <v>168.35</v>
      </c>
      <c r="P305" s="38">
        <f t="shared" si="15"/>
        <v>181.29999999999998</v>
      </c>
    </row>
    <row r="306" spans="1:16" x14ac:dyDescent="0.25">
      <c r="A306" s="41" t="s">
        <v>98</v>
      </c>
      <c r="B306" s="35" t="s">
        <v>339</v>
      </c>
      <c r="C306" s="35" t="s">
        <v>336</v>
      </c>
      <c r="D306" s="36">
        <v>36430</v>
      </c>
      <c r="E306" s="73">
        <v>713</v>
      </c>
      <c r="F306" s="37">
        <v>898</v>
      </c>
      <c r="G306" s="38">
        <f>E306*0.95</f>
        <v>677.35</v>
      </c>
      <c r="H306" s="38">
        <f>E306*0.97</f>
        <v>691.61</v>
      </c>
      <c r="I306" s="38">
        <f>E306*0.98</f>
        <v>698.74</v>
      </c>
      <c r="J306" s="38">
        <f>E306*0.98</f>
        <v>698.74</v>
      </c>
      <c r="K306" s="38"/>
      <c r="L306" s="38">
        <f>E306*0.98</f>
        <v>698.74</v>
      </c>
      <c r="M306" s="38">
        <f>E306*0.95</f>
        <v>677.35</v>
      </c>
      <c r="N306" s="38">
        <f>E306*0.91</f>
        <v>648.83000000000004</v>
      </c>
      <c r="O306" s="39">
        <f t="shared" si="14"/>
        <v>648.83000000000004</v>
      </c>
      <c r="P306" s="38">
        <f t="shared" si="15"/>
        <v>698.74</v>
      </c>
    </row>
    <row r="307" spans="1:16" s="26" customFormat="1" x14ac:dyDescent="0.25">
      <c r="A307" s="42" t="s">
        <v>337</v>
      </c>
      <c r="B307" s="43" t="s">
        <v>340</v>
      </c>
      <c r="C307" s="43" t="s">
        <v>336</v>
      </c>
      <c r="D307" s="44" t="s">
        <v>338</v>
      </c>
      <c r="E307" s="76">
        <v>446</v>
      </c>
      <c r="F307" s="37">
        <v>392</v>
      </c>
      <c r="G307" s="38">
        <f>E307*0.95</f>
        <v>423.7</v>
      </c>
      <c r="H307" s="38">
        <f>E307*0.97</f>
        <v>432.62</v>
      </c>
      <c r="I307" s="38">
        <f>E307*0.98</f>
        <v>437.08</v>
      </c>
      <c r="J307" s="38">
        <f>E307*0.98</f>
        <v>437.08</v>
      </c>
      <c r="K307" s="38"/>
      <c r="L307" s="38">
        <f>E307*0.98</f>
        <v>437.08</v>
      </c>
      <c r="M307" s="38">
        <f>E307*0.95</f>
        <v>423.7</v>
      </c>
      <c r="N307" s="38">
        <f>E307*0.91</f>
        <v>405.86</v>
      </c>
      <c r="O307" s="39">
        <f t="shared" si="14"/>
        <v>405.86</v>
      </c>
      <c r="P307" s="38">
        <f t="shared" si="15"/>
        <v>437.08</v>
      </c>
    </row>
    <row r="308" spans="1:16" x14ac:dyDescent="0.25">
      <c r="A308" s="41" t="s">
        <v>99</v>
      </c>
      <c r="B308" s="35"/>
      <c r="C308" s="35" t="s">
        <v>335</v>
      </c>
      <c r="D308" s="36">
        <v>51701</v>
      </c>
      <c r="E308" s="73">
        <v>160</v>
      </c>
      <c r="F308" s="37">
        <v>264</v>
      </c>
      <c r="G308" s="38">
        <f>E308*0.95</f>
        <v>152</v>
      </c>
      <c r="H308" s="38">
        <f>E308*0.97</f>
        <v>155.19999999999999</v>
      </c>
      <c r="I308" s="38">
        <f>E308*0.98</f>
        <v>156.80000000000001</v>
      </c>
      <c r="J308" s="38">
        <f>E308*0.98</f>
        <v>156.80000000000001</v>
      </c>
      <c r="K308" s="38"/>
      <c r="L308" s="38">
        <f>E308*0.98</f>
        <v>156.80000000000001</v>
      </c>
      <c r="M308" s="38">
        <f>E308*0.95</f>
        <v>152</v>
      </c>
      <c r="N308" s="38">
        <f>E308*0.91</f>
        <v>145.6</v>
      </c>
      <c r="O308" s="39">
        <f t="shared" si="14"/>
        <v>145.6</v>
      </c>
      <c r="P308" s="38">
        <f t="shared" si="15"/>
        <v>156.80000000000001</v>
      </c>
    </row>
    <row r="309" spans="1:16" x14ac:dyDescent="0.25">
      <c r="A309" s="41" t="s">
        <v>100</v>
      </c>
      <c r="B309" s="35"/>
      <c r="C309" s="35" t="s">
        <v>335</v>
      </c>
      <c r="D309" s="36">
        <v>51702</v>
      </c>
      <c r="E309" s="73">
        <v>160</v>
      </c>
      <c r="F309" s="37">
        <v>264</v>
      </c>
      <c r="G309" s="38">
        <f>E309*0.95</f>
        <v>152</v>
      </c>
      <c r="H309" s="38">
        <f>E309*0.97</f>
        <v>155.19999999999999</v>
      </c>
      <c r="I309" s="38">
        <f>E309*0.98</f>
        <v>156.80000000000001</v>
      </c>
      <c r="J309" s="38">
        <f>E309*0.98</f>
        <v>156.80000000000001</v>
      </c>
      <c r="K309" s="38"/>
      <c r="L309" s="38">
        <f>E309*0.98</f>
        <v>156.80000000000001</v>
      </c>
      <c r="M309" s="38">
        <f>E309*0.95</f>
        <v>152</v>
      </c>
      <c r="N309" s="38">
        <f>E309*0.91</f>
        <v>145.6</v>
      </c>
      <c r="O309" s="39">
        <f t="shared" si="14"/>
        <v>145.6</v>
      </c>
      <c r="P309" s="38">
        <f t="shared" si="15"/>
        <v>156.80000000000001</v>
      </c>
    </row>
    <row r="310" spans="1:16" x14ac:dyDescent="0.25">
      <c r="A310" s="41" t="s">
        <v>101</v>
      </c>
      <c r="B310" s="35"/>
      <c r="C310" s="35" t="s">
        <v>320</v>
      </c>
      <c r="D310" s="36">
        <v>69209</v>
      </c>
      <c r="E310" s="73">
        <v>104</v>
      </c>
      <c r="F310" s="37">
        <v>16.100000000000001</v>
      </c>
      <c r="G310" s="38">
        <v>15.89</v>
      </c>
      <c r="H310" s="38">
        <v>21.32</v>
      </c>
      <c r="I310" s="38">
        <v>15.89</v>
      </c>
      <c r="J310" s="38">
        <v>12.17</v>
      </c>
      <c r="K310" s="38">
        <v>15.89</v>
      </c>
      <c r="L310" s="38">
        <v>12.46</v>
      </c>
      <c r="M310" s="38">
        <v>19.71</v>
      </c>
      <c r="N310" s="38">
        <f>E310*0.91</f>
        <v>94.64</v>
      </c>
      <c r="O310" s="38"/>
      <c r="P310" s="38"/>
    </row>
    <row r="311" spans="1:16" x14ac:dyDescent="0.25">
      <c r="A311" s="41" t="s">
        <v>266</v>
      </c>
      <c r="B311" s="35"/>
      <c r="C311" s="35" t="s">
        <v>341</v>
      </c>
      <c r="D311" s="36">
        <v>96360</v>
      </c>
      <c r="E311" s="73">
        <v>240</v>
      </c>
      <c r="F311" s="37">
        <v>443</v>
      </c>
      <c r="G311" s="38">
        <f>E311*0.95</f>
        <v>228</v>
      </c>
      <c r="H311" s="38">
        <f>E311*0.97</f>
        <v>232.79999999999998</v>
      </c>
      <c r="I311" s="38">
        <f>E311*0.98</f>
        <v>235.2</v>
      </c>
      <c r="J311" s="38">
        <f>E311*0.98</f>
        <v>235.2</v>
      </c>
      <c r="K311" s="38"/>
      <c r="L311" s="38">
        <f>E311*0.98</f>
        <v>235.2</v>
      </c>
      <c r="M311" s="38">
        <f>E311*0.95</f>
        <v>228</v>
      </c>
      <c r="N311" s="38">
        <f>E311*0.91</f>
        <v>218.4</v>
      </c>
      <c r="O311" s="39">
        <f t="shared" ref="O311:O330" si="16">MIN(G311:N311)</f>
        <v>218.4</v>
      </c>
      <c r="P311" s="38">
        <f t="shared" ref="P311:P330" si="17">MAX(G311:N311)</f>
        <v>235.2</v>
      </c>
    </row>
    <row r="312" spans="1:16" x14ac:dyDescent="0.25">
      <c r="A312" s="41" t="s">
        <v>267</v>
      </c>
      <c r="B312" s="35"/>
      <c r="C312" s="35" t="s">
        <v>341</v>
      </c>
      <c r="D312" s="36">
        <v>96361</v>
      </c>
      <c r="E312" s="73">
        <v>86</v>
      </c>
      <c r="F312" s="37">
        <v>98</v>
      </c>
      <c r="G312" s="38">
        <f>E312*0.95</f>
        <v>81.7</v>
      </c>
      <c r="H312" s="38">
        <f>E312*0.97</f>
        <v>83.42</v>
      </c>
      <c r="I312" s="38">
        <f>E312*0.98</f>
        <v>84.28</v>
      </c>
      <c r="J312" s="38">
        <f>E312*0.98</f>
        <v>84.28</v>
      </c>
      <c r="K312" s="38"/>
      <c r="L312" s="38">
        <f>E312*0.98</f>
        <v>84.28</v>
      </c>
      <c r="M312" s="38">
        <f>E312*0.95</f>
        <v>81.7</v>
      </c>
      <c r="N312" s="38">
        <f>E312*0.91</f>
        <v>78.260000000000005</v>
      </c>
      <c r="O312" s="39">
        <f t="shared" si="16"/>
        <v>78.260000000000005</v>
      </c>
      <c r="P312" s="38">
        <f t="shared" si="17"/>
        <v>84.28</v>
      </c>
    </row>
    <row r="313" spans="1:16" x14ac:dyDescent="0.25">
      <c r="A313" s="41" t="s">
        <v>268</v>
      </c>
      <c r="B313" s="35"/>
      <c r="C313" s="35" t="s">
        <v>341</v>
      </c>
      <c r="D313" s="36">
        <v>96365</v>
      </c>
      <c r="E313" s="73">
        <v>472</v>
      </c>
      <c r="F313" s="37">
        <v>443</v>
      </c>
      <c r="G313" s="38">
        <f>E313*0.95</f>
        <v>448.4</v>
      </c>
      <c r="H313" s="38">
        <f>E313*0.97</f>
        <v>457.84</v>
      </c>
      <c r="I313" s="38">
        <f>E313*0.98</f>
        <v>462.56</v>
      </c>
      <c r="J313" s="38">
        <f>E313*0.98</f>
        <v>462.56</v>
      </c>
      <c r="K313" s="38"/>
      <c r="L313" s="38">
        <f>E313*0.98</f>
        <v>462.56</v>
      </c>
      <c r="M313" s="38">
        <f>E313*0.95</f>
        <v>448.4</v>
      </c>
      <c r="N313" s="38">
        <f>E313*0.91</f>
        <v>429.52000000000004</v>
      </c>
      <c r="O313" s="39">
        <f t="shared" si="16"/>
        <v>429.52000000000004</v>
      </c>
      <c r="P313" s="38">
        <f t="shared" si="17"/>
        <v>462.56</v>
      </c>
    </row>
    <row r="314" spans="1:16" x14ac:dyDescent="0.25">
      <c r="A314" s="41" t="s">
        <v>269</v>
      </c>
      <c r="B314" s="35"/>
      <c r="C314" s="35" t="s">
        <v>341</v>
      </c>
      <c r="D314" s="36">
        <v>96366</v>
      </c>
      <c r="E314" s="73">
        <v>86</v>
      </c>
      <c r="F314" s="37">
        <v>98</v>
      </c>
      <c r="G314" s="38">
        <f>E314*0.95</f>
        <v>81.7</v>
      </c>
      <c r="H314" s="38">
        <f>E314*0.97</f>
        <v>83.42</v>
      </c>
      <c r="I314" s="38">
        <f>E314*0.98</f>
        <v>84.28</v>
      </c>
      <c r="J314" s="38">
        <f>E314*0.98</f>
        <v>84.28</v>
      </c>
      <c r="K314" s="38"/>
      <c r="L314" s="38">
        <f>E314*0.98</f>
        <v>84.28</v>
      </c>
      <c r="M314" s="38">
        <f>E314*0.95</f>
        <v>81.7</v>
      </c>
      <c r="N314" s="38">
        <f>E314*0.91</f>
        <v>78.260000000000005</v>
      </c>
      <c r="O314" s="39">
        <f t="shared" si="16"/>
        <v>78.260000000000005</v>
      </c>
      <c r="P314" s="38">
        <f t="shared" si="17"/>
        <v>84.28</v>
      </c>
    </row>
    <row r="315" spans="1:16" x14ac:dyDescent="0.25">
      <c r="A315" s="41" t="s">
        <v>270</v>
      </c>
      <c r="B315" s="35"/>
      <c r="C315" s="35" t="s">
        <v>341</v>
      </c>
      <c r="D315" s="36">
        <v>96372</v>
      </c>
      <c r="E315" s="73">
        <v>126</v>
      </c>
      <c r="F315" s="37">
        <v>146</v>
      </c>
      <c r="G315" s="38">
        <f>E315*0.95</f>
        <v>119.69999999999999</v>
      </c>
      <c r="H315" s="38">
        <f>E315*0.97</f>
        <v>122.22</v>
      </c>
      <c r="I315" s="38">
        <f>E315*0.98</f>
        <v>123.48</v>
      </c>
      <c r="J315" s="38">
        <f>E315*0.98</f>
        <v>123.48</v>
      </c>
      <c r="K315" s="38"/>
      <c r="L315" s="38">
        <f>E315*0.98</f>
        <v>123.48</v>
      </c>
      <c r="M315" s="38">
        <f>E315*0.95</f>
        <v>119.69999999999999</v>
      </c>
      <c r="N315" s="38">
        <f>E315*0.91</f>
        <v>114.66000000000001</v>
      </c>
      <c r="O315" s="39">
        <f t="shared" si="16"/>
        <v>114.66000000000001</v>
      </c>
      <c r="P315" s="38">
        <f t="shared" si="17"/>
        <v>123.48</v>
      </c>
    </row>
    <row r="316" spans="1:16" x14ac:dyDescent="0.25">
      <c r="A316" s="41" t="s">
        <v>271</v>
      </c>
      <c r="B316" s="35"/>
      <c r="C316" s="35" t="s">
        <v>341</v>
      </c>
      <c r="D316" s="36">
        <v>96374</v>
      </c>
      <c r="E316" s="73">
        <v>126</v>
      </c>
      <c r="F316" s="37">
        <v>443</v>
      </c>
      <c r="G316" s="38">
        <f>E316*0.95</f>
        <v>119.69999999999999</v>
      </c>
      <c r="H316" s="38">
        <f>E316*0.97</f>
        <v>122.22</v>
      </c>
      <c r="I316" s="38">
        <f>E316*0.98</f>
        <v>123.48</v>
      </c>
      <c r="J316" s="38">
        <f>E316*0.98</f>
        <v>123.48</v>
      </c>
      <c r="K316" s="38"/>
      <c r="L316" s="38">
        <f>E316*0.98</f>
        <v>123.48</v>
      </c>
      <c r="M316" s="38">
        <f>E316*0.95</f>
        <v>119.69999999999999</v>
      </c>
      <c r="N316" s="38">
        <f>E316*0.91</f>
        <v>114.66000000000001</v>
      </c>
      <c r="O316" s="39">
        <f t="shared" si="16"/>
        <v>114.66000000000001</v>
      </c>
      <c r="P316" s="38">
        <f t="shared" si="17"/>
        <v>123.48</v>
      </c>
    </row>
    <row r="317" spans="1:16" x14ac:dyDescent="0.25">
      <c r="A317" s="41" t="s">
        <v>272</v>
      </c>
      <c r="B317" s="35"/>
      <c r="C317" s="35" t="s">
        <v>341</v>
      </c>
      <c r="D317" s="36">
        <v>96375</v>
      </c>
      <c r="E317" s="73">
        <v>126</v>
      </c>
      <c r="F317" s="37">
        <v>98</v>
      </c>
      <c r="G317" s="38">
        <f>E317*0.95</f>
        <v>119.69999999999999</v>
      </c>
      <c r="H317" s="38">
        <f>E317*0.97</f>
        <v>122.22</v>
      </c>
      <c r="I317" s="38">
        <f>E317*0.98</f>
        <v>123.48</v>
      </c>
      <c r="J317" s="38">
        <f>E317*0.98</f>
        <v>123.48</v>
      </c>
      <c r="K317" s="38"/>
      <c r="L317" s="38">
        <f>E317*0.98</f>
        <v>123.48</v>
      </c>
      <c r="M317" s="38">
        <f>E317*0.95</f>
        <v>119.69999999999999</v>
      </c>
      <c r="N317" s="38">
        <f>E317*0.91</f>
        <v>114.66000000000001</v>
      </c>
      <c r="O317" s="39">
        <f t="shared" si="16"/>
        <v>114.66000000000001</v>
      </c>
      <c r="P317" s="38">
        <f t="shared" si="17"/>
        <v>123.48</v>
      </c>
    </row>
    <row r="318" spans="1:16" x14ac:dyDescent="0.25">
      <c r="A318" s="41" t="s">
        <v>273</v>
      </c>
      <c r="B318" s="35"/>
      <c r="C318" s="35" t="s">
        <v>341</v>
      </c>
      <c r="D318" s="36">
        <v>96376</v>
      </c>
      <c r="E318" s="73">
        <v>86</v>
      </c>
      <c r="F318" s="37">
        <v>86</v>
      </c>
      <c r="G318" s="38">
        <f>E318*0.95</f>
        <v>81.7</v>
      </c>
      <c r="H318" s="38">
        <f>E318*0.97</f>
        <v>83.42</v>
      </c>
      <c r="I318" s="38">
        <f>E318*0.98</f>
        <v>84.28</v>
      </c>
      <c r="J318" s="38">
        <f>E318*0.98</f>
        <v>84.28</v>
      </c>
      <c r="K318" s="38"/>
      <c r="L318" s="38">
        <f>E318*0.98</f>
        <v>84.28</v>
      </c>
      <c r="M318" s="38">
        <f>E318*0.95</f>
        <v>81.7</v>
      </c>
      <c r="N318" s="38">
        <f>E318*0.91</f>
        <v>78.260000000000005</v>
      </c>
      <c r="O318" s="39">
        <f t="shared" si="16"/>
        <v>78.260000000000005</v>
      </c>
      <c r="P318" s="38">
        <f t="shared" si="17"/>
        <v>84.28</v>
      </c>
    </row>
    <row r="319" spans="1:16" x14ac:dyDescent="0.25">
      <c r="A319" s="41" t="s">
        <v>274</v>
      </c>
      <c r="B319" s="35"/>
      <c r="C319" s="35" t="s">
        <v>334</v>
      </c>
      <c r="D319" s="36">
        <v>97014</v>
      </c>
      <c r="E319" s="73">
        <v>84</v>
      </c>
      <c r="F319" s="37">
        <v>74</v>
      </c>
      <c r="G319" s="38">
        <f>E319*0.95</f>
        <v>79.8</v>
      </c>
      <c r="H319" s="38">
        <f>E319*0.97</f>
        <v>81.48</v>
      </c>
      <c r="I319" s="38">
        <f>E319*0.98</f>
        <v>82.32</v>
      </c>
      <c r="J319" s="38">
        <f>E319*0.98</f>
        <v>82.32</v>
      </c>
      <c r="K319" s="38"/>
      <c r="L319" s="38">
        <f>E319*0.98</f>
        <v>82.32</v>
      </c>
      <c r="M319" s="38">
        <f>E319*0.95</f>
        <v>79.8</v>
      </c>
      <c r="N319" s="38">
        <f>E319*0.91</f>
        <v>76.44</v>
      </c>
      <c r="O319" s="39">
        <f t="shared" si="16"/>
        <v>76.44</v>
      </c>
      <c r="P319" s="38">
        <f t="shared" si="17"/>
        <v>82.32</v>
      </c>
    </row>
    <row r="320" spans="1:16" x14ac:dyDescent="0.25">
      <c r="A320" s="41" t="s">
        <v>275</v>
      </c>
      <c r="B320" s="35"/>
      <c r="C320" s="35" t="s">
        <v>334</v>
      </c>
      <c r="D320" s="36">
        <v>97018</v>
      </c>
      <c r="E320" s="73">
        <v>70</v>
      </c>
      <c r="F320" s="37">
        <v>73</v>
      </c>
      <c r="G320" s="38">
        <f>E320*0.95</f>
        <v>66.5</v>
      </c>
      <c r="H320" s="38">
        <f>E320*0.97</f>
        <v>67.899999999999991</v>
      </c>
      <c r="I320" s="38">
        <f>E320*0.98</f>
        <v>68.599999999999994</v>
      </c>
      <c r="J320" s="38">
        <f>E320*0.98</f>
        <v>68.599999999999994</v>
      </c>
      <c r="K320" s="38"/>
      <c r="L320" s="38">
        <f>E320*0.98</f>
        <v>68.599999999999994</v>
      </c>
      <c r="M320" s="38">
        <f>E320*0.95</f>
        <v>66.5</v>
      </c>
      <c r="N320" s="38">
        <f>E320*0.91</f>
        <v>63.7</v>
      </c>
      <c r="O320" s="39">
        <f t="shared" si="16"/>
        <v>63.7</v>
      </c>
      <c r="P320" s="38">
        <f t="shared" si="17"/>
        <v>68.599999999999994</v>
      </c>
    </row>
    <row r="321" spans="1:16" x14ac:dyDescent="0.25">
      <c r="A321" s="41" t="s">
        <v>277</v>
      </c>
      <c r="B321" s="35"/>
      <c r="C321" s="35" t="s">
        <v>334</v>
      </c>
      <c r="D321" s="36">
        <v>97033</v>
      </c>
      <c r="E321" s="73">
        <v>128</v>
      </c>
      <c r="F321" s="37">
        <v>123</v>
      </c>
      <c r="G321" s="38">
        <f>E321*0.95</f>
        <v>121.6</v>
      </c>
      <c r="H321" s="38">
        <f>E321*0.97</f>
        <v>124.16</v>
      </c>
      <c r="I321" s="38">
        <f>E321*0.98</f>
        <v>125.44</v>
      </c>
      <c r="J321" s="38">
        <f>E321*0.98</f>
        <v>125.44</v>
      </c>
      <c r="K321" s="38"/>
      <c r="L321" s="38">
        <f>E321*0.98</f>
        <v>125.44</v>
      </c>
      <c r="M321" s="38">
        <f>E321*0.95</f>
        <v>121.6</v>
      </c>
      <c r="N321" s="38">
        <f>E321*0.91</f>
        <v>116.48</v>
      </c>
      <c r="O321" s="39">
        <f t="shared" si="16"/>
        <v>116.48</v>
      </c>
      <c r="P321" s="38">
        <f t="shared" si="17"/>
        <v>125.44</v>
      </c>
    </row>
    <row r="322" spans="1:16" x14ac:dyDescent="0.25">
      <c r="A322" s="41" t="s">
        <v>276</v>
      </c>
      <c r="B322" s="35"/>
      <c r="C322" s="35" t="s">
        <v>334</v>
      </c>
      <c r="D322" s="36">
        <v>97035</v>
      </c>
      <c r="E322" s="73">
        <v>104</v>
      </c>
      <c r="F322" s="37">
        <v>117</v>
      </c>
      <c r="G322" s="38">
        <f>E322*0.95</f>
        <v>98.8</v>
      </c>
      <c r="H322" s="38">
        <f>E322*0.97</f>
        <v>100.88</v>
      </c>
      <c r="I322" s="38">
        <f>E322*0.98</f>
        <v>101.92</v>
      </c>
      <c r="J322" s="38">
        <f>E322*0.98</f>
        <v>101.92</v>
      </c>
      <c r="K322" s="38"/>
      <c r="L322" s="38">
        <f>E322*0.98</f>
        <v>101.92</v>
      </c>
      <c r="M322" s="38">
        <f>E322*0.95</f>
        <v>98.8</v>
      </c>
      <c r="N322" s="38">
        <f>E322*0.91</f>
        <v>94.64</v>
      </c>
      <c r="O322" s="39">
        <f t="shared" si="16"/>
        <v>94.64</v>
      </c>
      <c r="P322" s="38">
        <f t="shared" si="17"/>
        <v>101.92</v>
      </c>
    </row>
    <row r="323" spans="1:16" x14ac:dyDescent="0.25">
      <c r="A323" s="41" t="s">
        <v>278</v>
      </c>
      <c r="B323" s="35"/>
      <c r="C323" s="35" t="s">
        <v>334</v>
      </c>
      <c r="D323" s="36">
        <v>97110</v>
      </c>
      <c r="E323" s="73">
        <v>95</v>
      </c>
      <c r="F323" s="37">
        <v>102</v>
      </c>
      <c r="G323" s="38">
        <f>E323*0.95</f>
        <v>90.25</v>
      </c>
      <c r="H323" s="38">
        <f>E323*0.97</f>
        <v>92.149999999999991</v>
      </c>
      <c r="I323" s="38">
        <f>E323*0.98</f>
        <v>93.1</v>
      </c>
      <c r="J323" s="38">
        <f>E323*0.98</f>
        <v>93.1</v>
      </c>
      <c r="K323" s="38"/>
      <c r="L323" s="38">
        <f>E323*0.98</f>
        <v>93.1</v>
      </c>
      <c r="M323" s="38">
        <f>E323*0.95</f>
        <v>90.25</v>
      </c>
      <c r="N323" s="38">
        <f>E323*0.91</f>
        <v>86.45</v>
      </c>
      <c r="O323" s="39">
        <f t="shared" si="16"/>
        <v>86.45</v>
      </c>
      <c r="P323" s="38">
        <f t="shared" si="17"/>
        <v>93.1</v>
      </c>
    </row>
    <row r="324" spans="1:16" x14ac:dyDescent="0.25">
      <c r="A324" s="41" t="s">
        <v>279</v>
      </c>
      <c r="B324" s="35"/>
      <c r="C324" s="35" t="s">
        <v>334</v>
      </c>
      <c r="D324" s="36">
        <v>97140</v>
      </c>
      <c r="E324" s="73">
        <v>95</v>
      </c>
      <c r="F324" s="37">
        <v>155</v>
      </c>
      <c r="G324" s="38">
        <f>E324*0.95</f>
        <v>90.25</v>
      </c>
      <c r="H324" s="38">
        <f>E324*0.97</f>
        <v>92.149999999999991</v>
      </c>
      <c r="I324" s="38">
        <f>E324*0.98</f>
        <v>93.1</v>
      </c>
      <c r="J324" s="38">
        <f>E324*0.98</f>
        <v>93.1</v>
      </c>
      <c r="K324" s="38"/>
      <c r="L324" s="38">
        <f>E324*0.98</f>
        <v>93.1</v>
      </c>
      <c r="M324" s="38">
        <f>E324*0.95</f>
        <v>90.25</v>
      </c>
      <c r="N324" s="38">
        <f>E324*0.91</f>
        <v>86.45</v>
      </c>
      <c r="O324" s="39">
        <f t="shared" si="16"/>
        <v>86.45</v>
      </c>
      <c r="P324" s="38">
        <f t="shared" si="17"/>
        <v>93.1</v>
      </c>
    </row>
    <row r="325" spans="1:16" x14ac:dyDescent="0.25">
      <c r="A325" s="41" t="s">
        <v>281</v>
      </c>
      <c r="B325" s="35"/>
      <c r="C325" s="35" t="s">
        <v>334</v>
      </c>
      <c r="D325" s="36">
        <v>97161</v>
      </c>
      <c r="E325" s="73">
        <v>221</v>
      </c>
      <c r="F325" s="37">
        <v>358</v>
      </c>
      <c r="G325" s="38">
        <f>E325*0.95</f>
        <v>209.95</v>
      </c>
      <c r="H325" s="38">
        <f>E325*0.97</f>
        <v>214.37</v>
      </c>
      <c r="I325" s="38">
        <f>E325*0.98</f>
        <v>216.57999999999998</v>
      </c>
      <c r="J325" s="38">
        <f>E325*0.98</f>
        <v>216.57999999999998</v>
      </c>
      <c r="K325" s="38"/>
      <c r="L325" s="38">
        <f>E325*0.98</f>
        <v>216.57999999999998</v>
      </c>
      <c r="M325" s="38">
        <f>E325*0.95</f>
        <v>209.95</v>
      </c>
      <c r="N325" s="38">
        <f>E325*0.91</f>
        <v>201.11</v>
      </c>
      <c r="O325" s="39">
        <f t="shared" si="16"/>
        <v>201.11</v>
      </c>
      <c r="P325" s="38">
        <f t="shared" si="17"/>
        <v>216.57999999999998</v>
      </c>
    </row>
    <row r="326" spans="1:16" x14ac:dyDescent="0.25">
      <c r="A326" s="41" t="s">
        <v>280</v>
      </c>
      <c r="B326" s="35"/>
      <c r="C326" s="35" t="s">
        <v>334</v>
      </c>
      <c r="D326" s="36">
        <v>97162</v>
      </c>
      <c r="E326" s="73">
        <v>221</v>
      </c>
      <c r="F326" s="37">
        <v>368</v>
      </c>
      <c r="G326" s="38">
        <f>E326*0.95</f>
        <v>209.95</v>
      </c>
      <c r="H326" s="38">
        <f>E326*0.97</f>
        <v>214.37</v>
      </c>
      <c r="I326" s="38">
        <f>E326*0.98</f>
        <v>216.57999999999998</v>
      </c>
      <c r="J326" s="38">
        <f>E326*0.98</f>
        <v>216.57999999999998</v>
      </c>
      <c r="K326" s="38"/>
      <c r="L326" s="38">
        <f>E326*0.98</f>
        <v>216.57999999999998</v>
      </c>
      <c r="M326" s="38">
        <f>E326*0.95</f>
        <v>209.95</v>
      </c>
      <c r="N326" s="38">
        <f>E326*0.91</f>
        <v>201.11</v>
      </c>
      <c r="O326" s="39">
        <f t="shared" si="16"/>
        <v>201.11</v>
      </c>
      <c r="P326" s="38">
        <f t="shared" si="17"/>
        <v>216.57999999999998</v>
      </c>
    </row>
    <row r="327" spans="1:16" x14ac:dyDescent="0.25">
      <c r="A327" s="41" t="s">
        <v>282</v>
      </c>
      <c r="B327" s="35"/>
      <c r="C327" s="35" t="s">
        <v>334</v>
      </c>
      <c r="D327" s="36">
        <v>97163</v>
      </c>
      <c r="E327" s="73">
        <v>221</v>
      </c>
      <c r="F327" s="37">
        <v>368</v>
      </c>
      <c r="G327" s="38">
        <f>E327*0.95</f>
        <v>209.95</v>
      </c>
      <c r="H327" s="38">
        <f>E327*0.97</f>
        <v>214.37</v>
      </c>
      <c r="I327" s="38">
        <f>E327*0.98</f>
        <v>216.57999999999998</v>
      </c>
      <c r="J327" s="38">
        <f>E327*0.98</f>
        <v>216.57999999999998</v>
      </c>
      <c r="K327" s="38"/>
      <c r="L327" s="38">
        <f>E327*0.98</f>
        <v>216.57999999999998</v>
      </c>
      <c r="M327" s="38">
        <f>E327*0.95</f>
        <v>209.95</v>
      </c>
      <c r="N327" s="38">
        <f>E327*0.91</f>
        <v>201.11</v>
      </c>
      <c r="O327" s="39">
        <f t="shared" si="16"/>
        <v>201.11</v>
      </c>
      <c r="P327" s="38">
        <f t="shared" si="17"/>
        <v>216.57999999999998</v>
      </c>
    </row>
    <row r="328" spans="1:16" x14ac:dyDescent="0.25">
      <c r="A328" s="41" t="s">
        <v>283</v>
      </c>
      <c r="B328" s="35"/>
      <c r="C328" s="35" t="s">
        <v>334</v>
      </c>
      <c r="D328" s="36">
        <v>97166</v>
      </c>
      <c r="E328" s="73">
        <v>221</v>
      </c>
      <c r="F328" s="37">
        <v>380</v>
      </c>
      <c r="G328" s="38">
        <f>E328*0.95</f>
        <v>209.95</v>
      </c>
      <c r="H328" s="38">
        <f>E328*0.97</f>
        <v>214.37</v>
      </c>
      <c r="I328" s="38">
        <f>E328*0.98</f>
        <v>216.57999999999998</v>
      </c>
      <c r="J328" s="38">
        <f>E328*0.98</f>
        <v>216.57999999999998</v>
      </c>
      <c r="K328" s="38"/>
      <c r="L328" s="38">
        <f>E328*0.98</f>
        <v>216.57999999999998</v>
      </c>
      <c r="M328" s="38">
        <f>E328*0.95</f>
        <v>209.95</v>
      </c>
      <c r="N328" s="38">
        <f>E328*0.91</f>
        <v>201.11</v>
      </c>
      <c r="O328" s="39">
        <f t="shared" si="16"/>
        <v>201.11</v>
      </c>
      <c r="P328" s="38">
        <f t="shared" si="17"/>
        <v>216.57999999999998</v>
      </c>
    </row>
    <row r="329" spans="1:16" x14ac:dyDescent="0.25">
      <c r="A329" s="41" t="s">
        <v>284</v>
      </c>
      <c r="B329" s="35"/>
      <c r="C329" s="35" t="s">
        <v>334</v>
      </c>
      <c r="D329" s="36">
        <v>97530</v>
      </c>
      <c r="E329" s="73">
        <v>95</v>
      </c>
      <c r="F329" s="37">
        <v>164</v>
      </c>
      <c r="G329" s="38">
        <f>E329*0.95</f>
        <v>90.25</v>
      </c>
      <c r="H329" s="38">
        <f>E329*0.97</f>
        <v>92.149999999999991</v>
      </c>
      <c r="I329" s="38">
        <f>E329*0.98</f>
        <v>93.1</v>
      </c>
      <c r="J329" s="38">
        <f>E329*0.98</f>
        <v>93.1</v>
      </c>
      <c r="K329" s="38"/>
      <c r="L329" s="38">
        <f>E329*0.98</f>
        <v>93.1</v>
      </c>
      <c r="M329" s="38">
        <f>E329*0.95</f>
        <v>90.25</v>
      </c>
      <c r="N329" s="38">
        <f>E329*0.91</f>
        <v>86.45</v>
      </c>
      <c r="O329" s="39">
        <f t="shared" si="16"/>
        <v>86.45</v>
      </c>
      <c r="P329" s="38">
        <f t="shared" si="17"/>
        <v>93.1</v>
      </c>
    </row>
    <row r="330" spans="1:16" x14ac:dyDescent="0.25">
      <c r="A330" s="41" t="s">
        <v>285</v>
      </c>
      <c r="B330" s="35"/>
      <c r="C330" s="35" t="s">
        <v>334</v>
      </c>
      <c r="D330" s="36">
        <v>97535</v>
      </c>
      <c r="E330" s="73">
        <v>86</v>
      </c>
      <c r="F330" s="37">
        <v>150</v>
      </c>
      <c r="G330" s="38">
        <f>E330*0.95</f>
        <v>81.7</v>
      </c>
      <c r="H330" s="38">
        <f>E330*0.97</f>
        <v>83.42</v>
      </c>
      <c r="I330" s="38">
        <f>E330*0.98</f>
        <v>84.28</v>
      </c>
      <c r="J330" s="38">
        <f>E330*0.98</f>
        <v>84.28</v>
      </c>
      <c r="K330" s="38"/>
      <c r="L330" s="38">
        <f>E330*0.98</f>
        <v>84.28</v>
      </c>
      <c r="M330" s="38">
        <f>E330*0.95</f>
        <v>81.7</v>
      </c>
      <c r="N330" s="38">
        <f>E330*0.91</f>
        <v>78.260000000000005</v>
      </c>
      <c r="O330" s="39">
        <f t="shared" si="16"/>
        <v>78.260000000000005</v>
      </c>
      <c r="P330" s="38">
        <f t="shared" si="17"/>
        <v>84.28</v>
      </c>
    </row>
    <row r="331" spans="1:16" x14ac:dyDescent="0.25">
      <c r="A331" s="13"/>
      <c r="F331" s="25"/>
    </row>
    <row r="332" spans="1:16" x14ac:dyDescent="0.25">
      <c r="A332" s="13"/>
      <c r="F332" s="25"/>
    </row>
  </sheetData>
  <sheetProtection selectLockedCells="1" selectUnlockedCells="1"/>
  <autoFilter ref="A4:P330" xr:uid="{1345E284-7C7C-4C83-A871-369E9D4E6E47}"/>
  <sortState xmlns:xlrd2="http://schemas.microsoft.com/office/spreadsheetml/2017/richdata2" ref="A19:P93">
    <sortCondition ref="D19:D9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2E909518CE24EB1C41BEC3A69188F" ma:contentTypeVersion="14" ma:contentTypeDescription="Create a new document." ma:contentTypeScope="" ma:versionID="f776d9990b9e752b770670f6d82984f7">
  <xsd:schema xmlns:xsd="http://www.w3.org/2001/XMLSchema" xmlns:xs="http://www.w3.org/2001/XMLSchema" xmlns:p="http://schemas.microsoft.com/office/2006/metadata/properties" xmlns:ns3="521e2a19-90a2-48e3-a83d-4294484463e8" xmlns:ns4="d45d8ae9-46ed-47ba-aa69-87d9c9f317f1" targetNamespace="http://schemas.microsoft.com/office/2006/metadata/properties" ma:root="true" ma:fieldsID="6645417ef9732a67c728c03d3353f7f7" ns3:_="" ns4:_="">
    <xsd:import namespace="521e2a19-90a2-48e3-a83d-4294484463e8"/>
    <xsd:import namespace="d45d8ae9-46ed-47ba-aa69-87d9c9f317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System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2a19-90a2-48e3-a83d-4294484463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d8ae9-46ed-47ba-aa69-87d9c9f3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5d8ae9-46ed-47ba-aa69-87d9c9f317f1" xsi:nil="true"/>
  </documentManagement>
</p:properties>
</file>

<file path=customXml/itemProps1.xml><?xml version="1.0" encoding="utf-8"?>
<ds:datastoreItem xmlns:ds="http://schemas.openxmlformats.org/officeDocument/2006/customXml" ds:itemID="{25B9BD92-ABE8-40F4-BC80-7C9E83A8D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FFD0D7-4A29-4A87-B132-BCA2F5BED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2a19-90a2-48e3-a83d-4294484463e8"/>
    <ds:schemaRef ds:uri="d45d8ae9-46ed-47ba-aa69-87d9c9f317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96E756-D4CC-4D1B-866C-2D67D7667AF7}">
  <ds:schemaRefs>
    <ds:schemaRef ds:uri="521e2a19-90a2-48e3-a83d-4294484463e8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45d8ae9-46ed-47ba-aa69-87d9c9f317f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DISCLAIMER STATEMENT</vt:lpstr>
      <vt:lpstr>Shoppable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J. Messing</dc:creator>
  <cp:lastModifiedBy>Tiffany Messing</cp:lastModifiedBy>
  <dcterms:created xsi:type="dcterms:W3CDTF">2020-11-03T14:23:42Z</dcterms:created>
  <dcterms:modified xsi:type="dcterms:W3CDTF">2025-03-10T16:25:12Z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0x010100A852E909518CE24EB1C41BEC3A69188F</vt:lpwstr>
  </property>
</Properties>
</file>